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op." sheetId="1" r:id="rId1"/>
    <sheet name="Aktivet" sheetId="2" r:id="rId2"/>
    <sheet name="Pasivet" sheetId="3" r:id="rId3"/>
    <sheet name="PASH-NATYRE" sheetId="4" r:id="rId4"/>
    <sheet name="CASH FLOW" sheetId="5" r:id="rId5"/>
    <sheet name="Fluksi 2" sheetId="6" r:id="rId6"/>
    <sheet name="Kapitali 2" sheetId="7" r:id="rId7"/>
    <sheet name="AAM" sheetId="8" r:id="rId8"/>
    <sheet name="AAM sh5" sheetId="9" r:id="rId9"/>
    <sheet name="Aneks Statistikor  " sheetId="10" r:id="rId10"/>
    <sheet name="Inventari" sheetId="11" r:id="rId11"/>
    <sheet name="Shenimet" sheetId="12" r:id="rId12"/>
    <sheet name="Shenimet e ndryshuara" sheetId="13" r:id="rId13"/>
  </sheets>
  <externalReferences>
    <externalReference r:id="rId16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9">'Aneks Statistikor  '!$A$1:$J$76</definedName>
  </definedNames>
  <calcPr fullCalcOnLoad="1"/>
</workbook>
</file>

<file path=xl/sharedStrings.xml><?xml version="1.0" encoding="utf-8"?>
<sst xmlns="http://schemas.openxmlformats.org/spreadsheetml/2006/main" count="570" uniqueCount="408">
  <si>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</si>
  <si>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</si>
  <si>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</si>
  <si>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</si>
  <si>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</si>
  <si>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</si>
  <si>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</si>
  <si>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</si>
  <si>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</si>
  <si>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</si>
  <si>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</si>
  <si>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</si>
  <si>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</si>
  <si>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</si>
  <si>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</si>
  <si>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</si>
  <si>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</si>
  <si>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</si>
  <si>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</si>
  <si>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</si>
  <si>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</si>
  <si>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</si>
  <si>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</si>
  <si>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</si>
  <si>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</si>
  <si>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</si>
  <si>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</si>
  <si>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</si>
  <si>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</si>
  <si>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</si>
  <si>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</si>
  <si>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</si>
  <si>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</si>
  <si>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</si>
  <si>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</si>
  <si>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</si>
  <si>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</si>
  <si>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</si>
  <si>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</si>
  <si>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</si>
  <si>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</si>
  <si>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</si>
  <si>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</si>
  <si>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</si>
  <si>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</si>
  <si>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</si>
  <si>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</si>
  <si>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</si>
  <si>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</si>
  <si>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</si>
  <si>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</si>
  <si>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</si>
  <si>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</si>
  <si>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</si>
  <si>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</si>
  <si>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</si>
  <si>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</si>
  <si>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</si>
  <si>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</si>
  <si>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</si>
  <si>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</si>
  <si>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PASIVET  DHE  KAPITALI</t>
  </si>
  <si>
    <t>P A S I V E T      A F A T S H K U R T R 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</si>
  <si>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</si>
  <si>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</si>
  <si>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</si>
  <si>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</si>
  <si>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</si>
  <si>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</si>
  <si>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</si>
  <si>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</si>
  <si>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</si>
  <si>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</si>
  <si>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</si>
  <si>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</si>
  <si>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</si>
  <si>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</si>
  <si>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</si>
  <si>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</si>
  <si>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</si>
  <si>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</si>
  <si>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</si>
  <si>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</si>
  <si>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</si>
  <si>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</si>
  <si>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</si>
  <si>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</si>
  <si>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</si>
  <si>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</si>
  <si>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</si>
  <si>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</si>
  <si>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</si>
  <si>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</si>
  <si>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</si>
  <si>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</si>
  <si>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</si>
  <si>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</si>
  <si>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</si>
  <si>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</si>
  <si>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</si>
  <si>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</si>
  <si>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</si>
  <si>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</si>
  <si>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</si>
  <si>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</si>
  <si>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</si>
  <si>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</si>
  <si>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</si>
  <si>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</si>
  <si>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</si>
  <si>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</si>
  <si>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</si>
  <si>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</si>
  <si>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</si>
  <si>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</si>
  <si>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</si>
  <si>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</si>
  <si>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</si>
  <si>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</si>
  <si>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</si>
  <si>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</si>
  <si>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</si>
  <si>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</si>
  <si>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</si>
  <si>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</si>
  <si>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</si>
  <si>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</si>
  <si>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</si>
  <si>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</si>
  <si>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</si>
  <si>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</si>
  <si>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</si>
  <si>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Nje pasqyre e pa Konsoliduar</t>
  </si>
  <si>
    <t>Aksione thesari</t>
  </si>
  <si>
    <t>Rezerva stat.ligjore</t>
  </si>
  <si>
    <t xml:space="preserve">Fitimi pashperndare 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</si>
  <si>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</si>
  <si>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</si>
  <si>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</si>
  <si>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</si>
  <si>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</si>
  <si>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</si>
  <si>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</si>
  <si>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</si>
  <si>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</si>
  <si>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</si>
  <si>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</si>
  <si>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S H E N I M E T          S P J E G U E S E</t>
  </si>
  <si>
    <t>Sqarim: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</si>
  <si>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</si>
  <si>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</si>
  <si>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</si>
  <si>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</si>
  <si>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</si>
  <si>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</si>
  <si>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>Per Drejtimin  e Njesise  Ekonomike</t>
  </si>
  <si>
    <t>A- PASQYRA E TË ARDHURAVE DHE SHPENZIMEVE</t>
  </si>
  <si>
    <t>(Bazuar në klasifikimin e Shpenzimeve sipas Natyrës)</t>
  </si>
  <si>
    <t>Nr.</t>
  </si>
  <si>
    <t>Përshkrimi i Elementëve</t>
  </si>
  <si>
    <t>Viti Ushtrimor</t>
  </si>
  <si>
    <t>Viti Paraardhës</t>
  </si>
  <si>
    <t>Shitjet neto</t>
  </si>
  <si>
    <t>Të  ardhura  të  tjera nga  veprimtaritë  e shfrytëzimit</t>
  </si>
  <si>
    <t>Ndryshimet në inventarin e produkteve të gatshme dhe prodhimit në proçes</t>
  </si>
  <si>
    <t>Materialet e konsumuara</t>
  </si>
  <si>
    <t>Kosto e punës</t>
  </si>
  <si>
    <t xml:space="preserve"> -pagat e personelit</t>
  </si>
  <si>
    <t xml:space="preserve"> -shpenzimet per sigurimet shoqërore dhe shëndetsore</t>
  </si>
  <si>
    <t>Amortizimet dhe zhvlerësimet</t>
  </si>
  <si>
    <t>Shpenzime të tjera</t>
  </si>
  <si>
    <t>Totali i shpenzimeve (shuma 4 - 7)</t>
  </si>
  <si>
    <t>Fitimi   apo   humbja   nga   veprimtaria kryesore (1+2+/-3-8)</t>
  </si>
  <si>
    <t>Të ardhurat dhe shpenzimet financiare nga njësitë e kontrolluara</t>
  </si>
  <si>
    <t>Të ardhurat dhe shpenzimet financiare nga pjesëmarrjet</t>
  </si>
  <si>
    <t>Të ardhurat dhe shpenzimet financiare</t>
  </si>
  <si>
    <t>Të ardhurat dhe shpenzimet financiare nga investime të tjera financiare afatgjata</t>
  </si>
  <si>
    <t>Të ardhurat dhe shpenzimet nga interesat</t>
  </si>
  <si>
    <t>Fitimet (humbjet) nga kursi i këmbimi</t>
  </si>
  <si>
    <t>Të ardhura dhe shpenzime të tjera financiare</t>
  </si>
  <si>
    <t>Totali i të ardhurave dhe shpenzimeve financiare (12.1+/-12.2+/-12.3+/-12.4)</t>
  </si>
  <si>
    <t>Fitimi (humbja) para tatimit (9+/-13)</t>
  </si>
  <si>
    <t>Shpenzimet e tatimit mbi fitimin</t>
  </si>
  <si>
    <t>Fitmi (humbja) neto e vitit financiar (14-15)</t>
  </si>
  <si>
    <t>Elementët e pasqyrave të konsoliduara</t>
  </si>
  <si>
    <t>DITEKO  SH.P.K</t>
  </si>
  <si>
    <t>K 92108022 E</t>
  </si>
  <si>
    <t>Reshit Petrela,pall.prane Arkivit te Shtetit H2K2</t>
  </si>
  <si>
    <t>07 Shtator 2009</t>
  </si>
  <si>
    <t xml:space="preserve">Nr.1924 Rep,Nr.230 Kol,dt.03.06.2009 me VKM </t>
  </si>
  <si>
    <t>Nr.701,date 11.06.2009,per financim,projektim,</t>
  </si>
  <si>
    <t>ndertim,testim,kolaudim,venie ne pune,pronesine,</t>
  </si>
  <si>
    <t>administrimin,</t>
  </si>
  <si>
    <t>mirembajtjen e kaskades se HEC-ve</t>
  </si>
  <si>
    <t xml:space="preserve"> ne lumin  Zalli I Okshtunit,Diber</t>
  </si>
  <si>
    <t xml:space="preserve">  </t>
  </si>
  <si>
    <t xml:space="preserve">Zbatimi i kontrates koncesionare me METE, </t>
  </si>
  <si>
    <t>Periudha Raportuese</t>
  </si>
  <si>
    <t>Periudha Paraardhese</t>
  </si>
  <si>
    <t>Pozicioni me 31 dhjetor 2011</t>
  </si>
  <si>
    <t>Referencat     Nr llog</t>
  </si>
  <si>
    <t xml:space="preserve"> </t>
  </si>
  <si>
    <t>Huadhenie</t>
  </si>
  <si>
    <t>Fluksi I parave nga veprimtarite e shfrytzim.</t>
  </si>
  <si>
    <t>kapitali</t>
  </si>
  <si>
    <t>Rregullime per:</t>
  </si>
  <si>
    <t xml:space="preserve">               Amortizimi</t>
  </si>
  <si>
    <t>Rritje (renje) ne tepricen e kerkesave te arketushme</t>
  </si>
  <si>
    <t>Rritje (renje) ne tepricen e tvsh te kerkushme</t>
  </si>
  <si>
    <t>Rritje (renje) ne tepricen e te drejta ndaj ortakeve</t>
  </si>
  <si>
    <t>Rritje (renje) ne tepricen e inventarit</t>
  </si>
  <si>
    <t>Rritje (renje) ne tepricen e huamarrje afatshkurtera</t>
  </si>
  <si>
    <t>Rritje (renje) ne tepricen e TAP</t>
  </si>
  <si>
    <t>Rritje (renje) ne tepricen e detyrime ndaj ortakeve</t>
  </si>
  <si>
    <t>parapagime</t>
  </si>
  <si>
    <t>Tatimi I fitimi I llogariturt</t>
  </si>
  <si>
    <t>Paraja neto nga aktiviteti I shfrytezimit</t>
  </si>
  <si>
    <t>Fluksi I parave nga veprimtarite investuese</t>
  </si>
  <si>
    <t xml:space="preserve">    Blerje paisje</t>
  </si>
  <si>
    <t>Paraja neto e perdorur ne aktivitete investuese</t>
  </si>
  <si>
    <t>Fluksi I parave nga veprimtarite financiare</t>
  </si>
  <si>
    <t>Hua bankare</t>
  </si>
  <si>
    <t>Paraja neto eperd. Ne aktivitete financiare</t>
  </si>
  <si>
    <t>Fitimi ne para</t>
  </si>
  <si>
    <t>Rritja/Renja ne to ne mjete monetare</t>
  </si>
  <si>
    <t>Mjetet monetare ne fillim te periudhes</t>
  </si>
  <si>
    <t>Mjetet monetare ne fund te periudhes</t>
  </si>
  <si>
    <t>31 Dhjetor 2012</t>
  </si>
  <si>
    <t>Shkelqim GOLLI</t>
  </si>
  <si>
    <t>Pozicioni me 31 dhjetor 2012</t>
  </si>
  <si>
    <t>Viti   2013</t>
  </si>
  <si>
    <t>01.01.2013</t>
  </si>
  <si>
    <t>31.12.2013</t>
  </si>
  <si>
    <t>Pasqyrat    Financiare    te    Vitit   2013</t>
  </si>
  <si>
    <t>Pasqyra e Fluksit te parave I Shoqerise "DITEKO" shpk me 31.12.2013</t>
  </si>
  <si>
    <t>31 Dhjetor 2013</t>
  </si>
  <si>
    <t>Pasqyra   e   Fluksit   Monetar  -  Metoda  Indirekte   2013</t>
  </si>
  <si>
    <t>Pasqyra  e  Ndryshimeve  ne  Kapital  2013</t>
  </si>
  <si>
    <t>Pozicioni me 31 dhjetor 2013</t>
  </si>
  <si>
    <t>Aktivet Afatgjata Materiale  me vlere fillestare   2013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</si>
  <si>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</si>
  <si>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</si>
  <si>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</si>
  <si>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</si>
  <si>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</si>
  <si>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</si>
  <si>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</si>
  <si>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</si>
  <si>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Zyre e kompjuterike</t>
  </si>
  <si>
    <t xml:space="preserve">             TOTALI</t>
  </si>
  <si>
    <t>Amortizimi A.A.Materiale   2013</t>
  </si>
  <si>
    <t>Makineri,paisje,vegla</t>
  </si>
  <si>
    <t>Vlera Kontabel Neto e A.A.Materiale  2013</t>
  </si>
  <si>
    <t>kompjuterike</t>
  </si>
  <si>
    <t>Zyre</t>
  </si>
  <si>
    <t>Administratori</t>
  </si>
  <si>
    <t>SHENIMI 5</t>
  </si>
  <si>
    <t>PASQYRA E AQT DHE AMORTIZIMI 2013</t>
  </si>
  <si>
    <t>Aktive te Qendrueshme</t>
  </si>
  <si>
    <t>NDERTESA</t>
  </si>
  <si>
    <t>Instalime teknike</t>
  </si>
  <si>
    <t>Mobilje e orendi</t>
  </si>
  <si>
    <t>Pajisje zyre dhe informatike</t>
  </si>
  <si>
    <t>Te tjera ne shfrytezim</t>
  </si>
  <si>
    <t>Totali</t>
  </si>
  <si>
    <t>Gjendje 01.01.2013</t>
  </si>
  <si>
    <t xml:space="preserve">Transferuar ne grupe te tjera </t>
  </si>
  <si>
    <t>Gjendje 31.12.2013</t>
  </si>
  <si>
    <t>Amortizimi</t>
  </si>
  <si>
    <t>Vlera neto 01.01.2013</t>
  </si>
  <si>
    <t>Vlera neto 31.12.2013</t>
  </si>
  <si>
    <t>ADMINISTRATORI</t>
  </si>
  <si>
    <t xml:space="preserve">       nga te cilat shitja e aseteve ekzistuese</t>
  </si>
  <si>
    <t xml:space="preserve">   Pakesimi i aseteve fikse</t>
  </si>
  <si>
    <t>b)</t>
  </si>
  <si>
    <t xml:space="preserve">       nga te cilat: asete te reja</t>
  </si>
  <si>
    <t xml:space="preserve">    Shtimi i aseteve fikse</t>
  </si>
  <si>
    <t>a)</t>
  </si>
  <si>
    <t>Investimet</t>
  </si>
  <si>
    <t xml:space="preserve">Numri mesatar i te punesuarve </t>
  </si>
  <si>
    <t>Viti 2012</t>
  </si>
  <si>
    <t>Viti 2013</t>
  </si>
  <si>
    <t>Informatë:</t>
  </si>
  <si>
    <t>Totali i shpenzimeve II=(1+2+3+4+5)</t>
  </si>
  <si>
    <t>II)</t>
  </si>
  <si>
    <t>635+638</t>
  </si>
  <si>
    <t>Taksa e regjistrimit dhe tatime te tjera</t>
  </si>
  <si>
    <t>d)</t>
  </si>
  <si>
    <t>Taksa dhe tarifa vendore</t>
  </si>
  <si>
    <t>c)</t>
  </si>
  <si>
    <t>Akciza</t>
  </si>
  <si>
    <t>Taksa dhe tarifa doganore</t>
  </si>
  <si>
    <t>Tatime dhe taksa (a+b+c+d)</t>
  </si>
  <si>
    <t>Shpenzime per sherbime bankare</t>
  </si>
  <si>
    <t>m)</t>
  </si>
  <si>
    <t xml:space="preserve">   per shitje</t>
  </si>
  <si>
    <t xml:space="preserve">   per Blerje </t>
  </si>
  <si>
    <t>Shpenzime transporti</t>
  </si>
  <si>
    <t>l)</t>
  </si>
  <si>
    <t xml:space="preserve">Shpenzime postare dhe telekomunikacioni </t>
  </si>
  <si>
    <t>k)</t>
  </si>
  <si>
    <t>Transferime, udhetime, dieta</t>
  </si>
  <si>
    <t>j)</t>
  </si>
  <si>
    <t>Shpenzime per publicitet, reklama</t>
  </si>
  <si>
    <t>i)</t>
  </si>
  <si>
    <t>Shpenzime per koncesione, patenta dhe licensa</t>
  </si>
  <si>
    <t>h)</t>
  </si>
  <si>
    <t>Mallra te blera</t>
  </si>
  <si>
    <t>Sherbime të tjera</t>
  </si>
  <si>
    <t>g)</t>
  </si>
  <si>
    <t>Kerkim studime</t>
  </si>
  <si>
    <t>f)</t>
  </si>
  <si>
    <t>Shpenzime për Siguracione</t>
  </si>
  <si>
    <t>e)</t>
  </si>
  <si>
    <t>Mirembajtje dhe riparime</t>
  </si>
  <si>
    <t>Qera</t>
  </si>
  <si>
    <t>Trajtime te pergjithshme</t>
  </si>
  <si>
    <t>Sherbimet nga nen-kontraktoret</t>
  </si>
  <si>
    <t>Shërbime nga të tretë (a+b+c+d+e+f+g+h+i+j+k+l+m)</t>
  </si>
  <si>
    <t xml:space="preserve"> Shpenzimet për sig.shoqërore dhe shëndetsore</t>
  </si>
  <si>
    <t xml:space="preserve"> b-</t>
  </si>
  <si>
    <r>
      <t xml:space="preserve"> </t>
    </r>
    <r>
      <rPr>
        <sz val="8"/>
        <rFont val="Arial"/>
        <family val="2"/>
      </rPr>
      <t>Pagat e personelit</t>
    </r>
  </si>
  <si>
    <t>a-</t>
  </si>
  <si>
    <t>Shpenzime per personelin (a+b)</t>
  </si>
  <si>
    <t>604/1</t>
  </si>
  <si>
    <t>Blerje energji, avull, uje</t>
  </si>
  <si>
    <t xml:space="preserve"> e)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</si>
  <si>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</si>
  <si>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d) </t>
  </si>
  <si>
    <t>605/1</t>
  </si>
  <si>
    <t xml:space="preserve"> Mallra të blera</t>
  </si>
  <si>
    <t xml:space="preserve"> c)</t>
  </si>
  <si>
    <t xml:space="preserve"> Ndryshimet e gjëndjeve të Materialeve (+/-)</t>
  </si>
  <si>
    <t xml:space="preserve"> b)</t>
  </si>
  <si>
    <t>601+602</t>
  </si>
  <si>
    <t>Blerje/shpenzime materiale dhe materiale të tjera</t>
  </si>
  <si>
    <t xml:space="preserve"> a) </t>
  </si>
  <si>
    <t>Blerje, shpenzime (a+/-b+c+/-d+e)</t>
  </si>
  <si>
    <t>Kodi Statistikor</t>
  </si>
  <si>
    <t>Numri i Llogarise</t>
  </si>
  <si>
    <t>SHPENZIMET</t>
  </si>
  <si>
    <t>ANEKS STATISTIKOR</t>
  </si>
  <si>
    <t>Lekë</t>
  </si>
  <si>
    <t>Pasqyre Nr.2</t>
  </si>
  <si>
    <t>Totali i te ardhurave I= (1+2+/-3+4+5+6+7+8)</t>
  </si>
  <si>
    <t>I)</t>
  </si>
  <si>
    <t xml:space="preserve">  Të ardhura nga shitja e aktiveve afatgjata</t>
  </si>
  <si>
    <t xml:space="preserve">  Të tjera</t>
  </si>
  <si>
    <t xml:space="preserve">  Të ardhura nga grantet (Subvencione)</t>
  </si>
  <si>
    <t xml:space="preserve">    nga i cili: Prodhim i aktiveve afatgjata</t>
  </si>
  <si>
    <t xml:space="preserve">   Prodhimi per qellimet e vet ndermarrjes dhe per kapital :</t>
  </si>
  <si>
    <t>Pakesimet (-)</t>
  </si>
  <si>
    <t>Shtesat    (+)</t>
  </si>
  <si>
    <t xml:space="preserve">Ndryshimet në inventarin e produkteve të gatshëm e prodhimeve në proçes :                                   </t>
  </si>
  <si>
    <t>Transport per te tjeret</t>
  </si>
  <si>
    <t>Komisione</t>
  </si>
  <si>
    <t>Qeraja</t>
  </si>
  <si>
    <t>Të ardhura nga shitje të tjera (a+b+c)</t>
  </si>
  <si>
    <t xml:space="preserve">    te ardhura nga shitja e Mallrave </t>
  </si>
  <si>
    <t xml:space="preserve">   Te ardhura nga shitja e Shërbimeve </t>
  </si>
  <si>
    <t>701/702/703</t>
  </si>
  <si>
    <t xml:space="preserve">   Te ardhura nga shitja e Produktit te vet </t>
  </si>
  <si>
    <t>Shitjet gjithsej (a + b +c )</t>
  </si>
  <si>
    <t>TE ARDHURAT</t>
  </si>
  <si>
    <t>Pasqyre Nr.1</t>
  </si>
  <si>
    <r>
      <t>Gjendjen e inventarit te materialeve me date 31.12.2013 (analitik)</t>
    </r>
    <r>
      <rPr>
        <b/>
        <sz val="11"/>
        <color indexed="8"/>
        <rFont val="Arial"/>
        <family val="2"/>
      </rPr>
      <t xml:space="preserve"> </t>
    </r>
  </si>
  <si>
    <t>Emertimi i materialeve</t>
  </si>
  <si>
    <t>njesia</t>
  </si>
  <si>
    <t>sasia</t>
  </si>
  <si>
    <t>cmim/njesi</t>
  </si>
  <si>
    <t>vlere</t>
  </si>
  <si>
    <t>Totale</t>
  </si>
  <si>
    <t>Te drejta e detyrime ndaj ortakeve e aksionereve</t>
  </si>
  <si>
    <t xml:space="preserve">1. AKTIVET </t>
  </si>
  <si>
    <t xml:space="preserve">2. PASIVET DHE KAPITALI </t>
  </si>
  <si>
    <t>3. TE ARDHURA DHE SHPENZIME</t>
  </si>
  <si>
    <t>- Qira mjetesh = 19.966.667, - Sherbime konsulence = 233.950, - Sherbime topografike = 3.366.000, - Punime ndertimi = 40.000.000, Sherbime bankare = 24.997, Taksa dhe tarifa vendore = 37.120, Kuota e ushtrimit nga shpenzimet e periudhave te ardhme = 6.232</t>
  </si>
  <si>
    <t xml:space="preserve">Diteko sh.p.k  është një kompani, aktiviteti i së cilës është i përqendruar në investimin dhe ndërtimin e Hidrocentraleve ne Zall Okshtuni.  </t>
  </si>
  <si>
    <t>Në zërin Aktive Monetare paraqitet gjendja në 31.12.2013 për Bankat në vleren 484.201 lekë dhe Arkat në vlerën 746.678 lekë në përputhje me inventaret e tyre.</t>
  </si>
  <si>
    <t xml:space="preserve">Në klasen 3 - Aktive të tjera Financiare Afatshkurtra - TVSH = 21.906.334 paraqet tepricën kreditore të TVSH-së per subjektin në datën 31.12.2013. </t>
  </si>
  <si>
    <t xml:space="preserve">Inventari - Prodhime në Proces për vlerën 85.396.000 lekë paraqiten vlera e punimeve të kryera në objekt. </t>
  </si>
  <si>
    <t xml:space="preserve">Shpenzime të periudhave të ardhme përfshin: a- Leje infrastrukture per Hecet, Stebleve = 884.321 lekë  </t>
  </si>
  <si>
    <t xml:space="preserve">b- Leje infrastrukture per Hecet, Zerqan = 2.576.276 lekë c-Leje infrastrukture per Hecet, Ostren = 1.039.865 lekë, </t>
  </si>
  <si>
    <t xml:space="preserve">dhe Diferenca e mbetur paraqet celjen nga viti i kaluar minus Kuotat e shperndarjes për vitin ushtrimor 2013. </t>
  </si>
  <si>
    <t>Huamarrje në vlerën 1.100.000 lekë paraqet hua të pashlyer ndaj të tretëve.</t>
  </si>
  <si>
    <t>Të pagueshme ndaj furnitorëve janë detyrimet e papaguara ndaj furnitorëve në vlerën 54.053.617 lekë.</t>
  </si>
  <si>
    <t>Ndryshimet në inventarin e produkteve të gatshme dhe prodhimit në proces në vlerën 85.396.000 lekë paraqet Situacionet e punimeve të kryera nga shoqëria.</t>
  </si>
  <si>
    <t xml:space="preserve">Në shpenzime të tjera përfshihen:   - Pagesë ERE = 20.000 lekë, - Blerje mallra = 13.514.376, </t>
  </si>
  <si>
    <t>Më poshtë po japim shënimet  spjeguese përsa i përket Pasqyrave Financiare të Shoqërisë për vitin ushtrimor 2013:</t>
  </si>
  <si>
    <t>d- Pagese qera Trojesh, Bulqize = 1.313.300 lekë, e- Pagese siguracioni INSIG = 2.500.000 lekë</t>
  </si>
  <si>
    <t>Të drejta e detyrime ndaj ortakeve dhe aksionerëve paraqet detyrimet ndaj Shoqërive aksionere në vlerën 91.113.711 lekë total. Detyrimi ndaj Shoqëritë Aksionere për vitin ushtrimor 2013 është:  Gjoka Konstruksion sh.a = 4.216.200 lekë, Perxhola sh.p.k = 41.190.500 dhe 2T sh.p.k = 3.500.750 lekë, plus celjen nga viti i kaluar.</t>
  </si>
  <si>
    <t>29.03.2014</t>
  </si>
  <si>
    <t>Rritje (renje) detyrime afatshkurtera</t>
  </si>
  <si>
    <t>Kuotat e ushtrimit nga Shpenzime te periudhave te ardhme</t>
  </si>
  <si>
    <t>"DITEKO" shpk</t>
  </si>
  <si>
    <t>Nipt K92108022E</t>
  </si>
  <si>
    <t>Shoqeria: DITEKO SH.P.K</t>
  </si>
  <si>
    <t>NIPTI: K92108022E</t>
  </si>
  <si>
    <t>NIPT K92108022E</t>
  </si>
  <si>
    <t>SHKELQIM GOLLI</t>
  </si>
  <si>
    <t>SHOQERIA: DITEKO SHPK</t>
  </si>
  <si>
    <t>NIPT: K92108022E</t>
  </si>
  <si>
    <t>d- Pagese qera Trojesh, Bulqize = 1.313.300 lekë dhe pagesa te tjera te kesaj natyre.</t>
  </si>
  <si>
    <t>Shoqeria diteko eshte ne fazen e investimit te objektit per te cilin eshte licensuar.Ajo nuk realizon te ardhura te mirfillta</t>
  </si>
  <si>
    <t>ne kete rubrike per kete vit edhe raportuar rritja e produktit ne proces,pra e objektit ne ndertim,me fjale te tjera paraqitet</t>
  </si>
  <si>
    <t>ndryshimet në inventarin e produkteve të gatshme dhe prodhimit në proces në vlerën 85.396.000 lekë paraqet Situacionet e punimeve të kryera nga shoqëria.</t>
  </si>
  <si>
    <t>Keto shpenzime jane situacionuar duke dhene aktivin ne proces.Kjo eshte arsyeja qe nuk ka rezultat si vit ushtrimor.</t>
  </si>
  <si>
    <t>Qira mjetesh = 19.966.667, - Sherbime konsulence = 233.950, - Sherbime topografike = 3.366.000, - Punime ndertimi = 40.000.000, Sherbime bankare = 24.997, Taksa dhe tarifa vendore = 37.120, etj  shpenzime te kesaj natyre.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</si>
</sst>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_-* #,##0.0_L_e_k_-;\-* #,##0.0_L_e_k_-;_-* &quot;-&quot;??_L_e_k_-;_-@_-"/>
    <numFmt numFmtId="186" formatCode="_-* #,##0_L_e_k_-;\-* #,##0_L_e_k_-;_-* &quot;-&quot;??_L_e_k_-;_-@_-"/>
    <numFmt numFmtId="187" formatCode="0.0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h:mm:ss\ AM/PM"/>
    <numFmt numFmtId="199" formatCode="[$-409]dddd\,\ mmmm\ dd\,\ yyyy"/>
    <numFmt numFmtId="200" formatCode="&quot;$&quot;#,##0.00"/>
    <numFmt numFmtId="201" formatCode="#,##0.0_);\(#,##0.0\)"/>
    <numFmt numFmtId="202" formatCode="#,##0.00_);\-#,##0.00"/>
    <numFmt numFmtId="203" formatCode="#,##0_);\-#,##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name val="Arial CE"/>
      <family val="0"/>
    </font>
    <font>
      <b/>
      <sz val="14"/>
      <color indexed="8"/>
      <name val="Times New Roman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9"/>
      <name val="Bookman Old Style"/>
      <family val="1"/>
    </font>
    <font>
      <b/>
      <sz val="9"/>
      <color indexed="8"/>
      <name val="Bookman Old Style"/>
      <family val="1"/>
    </font>
    <font>
      <sz val="9"/>
      <name val="Bookman Old Style"/>
      <family val="1"/>
    </font>
    <font>
      <i/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name val="Calibri"/>
      <family val="2"/>
    </font>
    <font>
      <u val="single"/>
      <sz val="13"/>
      <name val="Calibri"/>
      <family val="2"/>
    </font>
    <font>
      <sz val="13"/>
      <name val="Calibri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 applyNumberFormat="0" applyFont="0" applyFill="0" applyBorder="0" applyAlignment="0" applyProtection="0"/>
    <xf numFmtId="0" fontId="4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Alignment="1">
      <alignment/>
    </xf>
    <xf numFmtId="0" fontId="0" fillId="0" borderId="16" xfId="0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7" fillId="0" borderId="2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3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3" fontId="27" fillId="0" borderId="20" xfId="0" applyNumberFormat="1" applyFont="1" applyBorder="1" applyAlignment="1">
      <alignment/>
    </xf>
    <xf numFmtId="0" fontId="24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2" fillId="0" borderId="27" xfId="0" applyFont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3" fontId="32" fillId="0" borderId="20" xfId="0" applyNumberFormat="1" applyFont="1" applyBorder="1" applyAlignment="1">
      <alignment vertical="center"/>
    </xf>
    <xf numFmtId="3" fontId="32" fillId="0" borderId="28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32" fillId="0" borderId="23" xfId="0" applyNumberFormat="1" applyFont="1" applyBorder="1" applyAlignment="1">
      <alignment vertical="center"/>
    </xf>
    <xf numFmtId="3" fontId="32" fillId="0" borderId="30" xfId="0" applyNumberFormat="1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9" fillId="0" borderId="14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68" applyNumberFormat="1" applyFont="1" applyFill="1" applyBorder="1" applyAlignment="1" applyProtection="1">
      <alignment vertical="top"/>
      <protection/>
    </xf>
    <xf numFmtId="182" fontId="0" fillId="0" borderId="0" xfId="42" applyNumberFormat="1" applyFont="1" applyFill="1" applyBorder="1" applyAlignment="1" applyProtection="1">
      <alignment vertical="top"/>
      <protection/>
    </xf>
    <xf numFmtId="0" fontId="36" fillId="0" borderId="20" xfId="68" applyNumberFormat="1" applyFont="1" applyFill="1" applyBorder="1" applyAlignment="1" applyProtection="1">
      <alignment horizontal="center" vertical="top" wrapText="1"/>
      <protection/>
    </xf>
    <xf numFmtId="0" fontId="36" fillId="0" borderId="20" xfId="68" applyNumberFormat="1" applyFont="1" applyFill="1" applyBorder="1" applyAlignment="1" applyProtection="1">
      <alignment horizontal="left" vertical="top" indent="6"/>
      <protection/>
    </xf>
    <xf numFmtId="182" fontId="36" fillId="0" borderId="20" xfId="42" applyNumberFormat="1" applyFont="1" applyFill="1" applyBorder="1" applyAlignment="1" applyProtection="1">
      <alignment horizontal="left" vertical="top" wrapText="1"/>
      <protection/>
    </xf>
    <xf numFmtId="182" fontId="36" fillId="0" borderId="20" xfId="42" applyNumberFormat="1" applyFont="1" applyFill="1" applyBorder="1" applyAlignment="1" applyProtection="1">
      <alignment horizontal="left" vertical="top" wrapText="1" indent="1"/>
      <protection/>
    </xf>
    <xf numFmtId="0" fontId="37" fillId="0" borderId="20" xfId="68" applyNumberFormat="1" applyFont="1" applyFill="1" applyBorder="1" applyAlignment="1" applyProtection="1">
      <alignment horizontal="left" vertical="top"/>
      <protection/>
    </xf>
    <xf numFmtId="0" fontId="0" fillId="0" borderId="20" xfId="68" applyNumberFormat="1" applyFont="1" applyFill="1" applyBorder="1" applyAlignment="1" applyProtection="1">
      <alignment horizontal="left" vertical="top"/>
      <protection/>
    </xf>
    <xf numFmtId="182" fontId="0" fillId="0" borderId="20" xfId="42" applyNumberFormat="1" applyFont="1" applyFill="1" applyBorder="1" applyAlignment="1" applyProtection="1">
      <alignment horizontal="left" vertical="top"/>
      <protection/>
    </xf>
    <xf numFmtId="0" fontId="37" fillId="0" borderId="20" xfId="68" applyNumberFormat="1" applyFont="1" applyFill="1" applyBorder="1" applyAlignment="1" applyProtection="1">
      <alignment horizontal="left" vertical="top" wrapText="1"/>
      <protection/>
    </xf>
    <xf numFmtId="182" fontId="0" fillId="0" borderId="0" xfId="68" applyNumberFormat="1" applyFont="1" applyFill="1" applyBorder="1" applyAlignment="1" applyProtection="1">
      <alignment vertical="top"/>
      <protection/>
    </xf>
    <xf numFmtId="49" fontId="37" fillId="0" borderId="20" xfId="68" applyNumberFormat="1" applyFont="1" applyFill="1" applyBorder="1" applyAlignment="1" applyProtection="1">
      <alignment horizontal="left" vertical="top" wrapText="1"/>
      <protection/>
    </xf>
    <xf numFmtId="0" fontId="38" fillId="0" borderId="20" xfId="68" applyNumberFormat="1" applyFont="1" applyFill="1" applyBorder="1" applyAlignment="1" applyProtection="1">
      <alignment horizontal="left" vertical="top"/>
      <protection/>
    </xf>
    <xf numFmtId="182" fontId="27" fillId="0" borderId="20" xfId="42" applyNumberFormat="1" applyFont="1" applyFill="1" applyBorder="1" applyAlignment="1" applyProtection="1">
      <alignment horizontal="left" vertical="top"/>
      <protection/>
    </xf>
    <xf numFmtId="0" fontId="38" fillId="0" borderId="20" xfId="68" applyNumberFormat="1" applyFont="1" applyFill="1" applyBorder="1" applyAlignment="1" applyProtection="1">
      <alignment horizontal="left" vertical="top" wrapText="1"/>
      <protection/>
    </xf>
    <xf numFmtId="0" fontId="39" fillId="0" borderId="20" xfId="68" applyNumberFormat="1" applyFont="1" applyFill="1" applyBorder="1" applyAlignment="1" applyProtection="1">
      <alignment horizontal="left" vertical="top"/>
      <protection/>
    </xf>
    <xf numFmtId="0" fontId="35" fillId="0" borderId="20" xfId="68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27" fillId="0" borderId="0" xfId="0" applyFont="1" applyAlignment="1">
      <alignment vertical="center"/>
    </xf>
    <xf numFmtId="0" fontId="0" fillId="0" borderId="0" xfId="68" applyNumberFormat="1" applyFont="1" applyFill="1" applyBorder="1" applyAlignment="1" applyProtection="1">
      <alignment horizontal="center" vertical="top"/>
      <protection/>
    </xf>
    <xf numFmtId="0" fontId="36" fillId="0" borderId="20" xfId="68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vertical="center"/>
    </xf>
    <xf numFmtId="0" fontId="41" fillId="0" borderId="0" xfId="66" applyFont="1" applyBorder="1">
      <alignment/>
      <protection/>
    </xf>
    <xf numFmtId="0" fontId="29" fillId="0" borderId="0" xfId="66" applyFont="1" applyBorder="1">
      <alignment/>
      <protection/>
    </xf>
    <xf numFmtId="0" fontId="42" fillId="0" borderId="0" xfId="66" applyFont="1" applyBorder="1">
      <alignment/>
      <protection/>
    </xf>
    <xf numFmtId="0" fontId="0" fillId="0" borderId="0" xfId="66">
      <alignment/>
      <protection/>
    </xf>
    <xf numFmtId="0" fontId="41" fillId="0" borderId="0" xfId="66" applyFont="1" applyBorder="1" applyAlignment="1">
      <alignment horizontal="center"/>
      <protection/>
    </xf>
    <xf numFmtId="0" fontId="29" fillId="0" borderId="0" xfId="66" applyFont="1" applyFill="1" applyBorder="1">
      <alignment/>
      <protection/>
    </xf>
    <xf numFmtId="0" fontId="0" fillId="0" borderId="0" xfId="66" applyBorder="1">
      <alignment/>
      <protection/>
    </xf>
    <xf numFmtId="0" fontId="29" fillId="0" borderId="0" xfId="66" applyFont="1">
      <alignment/>
      <protection/>
    </xf>
    <xf numFmtId="0" fontId="27" fillId="0" borderId="0" xfId="66" applyFont="1" applyAlignment="1">
      <alignment horizontal="center"/>
      <protection/>
    </xf>
    <xf numFmtId="0" fontId="20" fillId="0" borderId="15" xfId="0" applyFont="1" applyBorder="1" applyAlignment="1">
      <alignment horizontal="center"/>
    </xf>
    <xf numFmtId="0" fontId="43" fillId="0" borderId="0" xfId="66" applyFont="1" applyAlignment="1">
      <alignment horizontal="left" vertical="center"/>
      <protection/>
    </xf>
    <xf numFmtId="0" fontId="44" fillId="0" borderId="0" xfId="66" applyFont="1">
      <alignment/>
      <protection/>
    </xf>
    <xf numFmtId="0" fontId="0" fillId="0" borderId="23" xfId="66" applyFont="1" applyBorder="1" applyAlignment="1">
      <alignment horizontal="center"/>
      <protection/>
    </xf>
    <xf numFmtId="14" fontId="0" fillId="0" borderId="18" xfId="66" applyNumberFormat="1" applyFont="1" applyBorder="1" applyAlignment="1">
      <alignment horizontal="center"/>
      <protection/>
    </xf>
    <xf numFmtId="0" fontId="0" fillId="0" borderId="20" xfId="66" applyBorder="1" applyAlignment="1">
      <alignment horizontal="center"/>
      <protection/>
    </xf>
    <xf numFmtId="0" fontId="29" fillId="0" borderId="20" xfId="66" applyFont="1" applyBorder="1">
      <alignment/>
      <protection/>
    </xf>
    <xf numFmtId="3" fontId="0" fillId="0" borderId="20" xfId="52" applyNumberFormat="1" applyBorder="1" applyAlignment="1">
      <alignment/>
    </xf>
    <xf numFmtId="3" fontId="29" fillId="0" borderId="0" xfId="66" applyNumberFormat="1" applyFont="1" applyBorder="1">
      <alignment/>
      <protection/>
    </xf>
    <xf numFmtId="3" fontId="0" fillId="0" borderId="0" xfId="66" applyNumberFormat="1" applyBorder="1">
      <alignment/>
      <protection/>
    </xf>
    <xf numFmtId="0" fontId="0" fillId="0" borderId="20" xfId="66" applyFont="1" applyBorder="1">
      <alignment/>
      <protection/>
    </xf>
    <xf numFmtId="0" fontId="0" fillId="0" borderId="20" xfId="66" applyBorder="1">
      <alignment/>
      <protection/>
    </xf>
    <xf numFmtId="0" fontId="0" fillId="0" borderId="23" xfId="66" applyBorder="1" applyAlignment="1">
      <alignment horizontal="center"/>
      <protection/>
    </xf>
    <xf numFmtId="0" fontId="0" fillId="0" borderId="23" xfId="66" applyBorder="1">
      <alignment/>
      <protection/>
    </xf>
    <xf numFmtId="3" fontId="0" fillId="0" borderId="23" xfId="52" applyNumberFormat="1" applyBorder="1" applyAlignment="1">
      <alignment/>
    </xf>
    <xf numFmtId="0" fontId="0" fillId="0" borderId="33" xfId="66" applyFont="1" applyBorder="1" applyAlignment="1">
      <alignment vertical="center"/>
      <protection/>
    </xf>
    <xf numFmtId="0" fontId="28" fillId="0" borderId="34" xfId="66" applyFont="1" applyBorder="1" applyAlignment="1">
      <alignment vertical="center"/>
      <protection/>
    </xf>
    <xf numFmtId="0" fontId="28" fillId="0" borderId="34" xfId="66" applyFont="1" applyBorder="1" applyAlignment="1">
      <alignment horizontal="center" vertical="center"/>
      <protection/>
    </xf>
    <xf numFmtId="3" fontId="28" fillId="0" borderId="34" xfId="52" applyNumberFormat="1" applyFont="1" applyBorder="1" applyAlignment="1">
      <alignment vertical="center"/>
    </xf>
    <xf numFmtId="3" fontId="28" fillId="0" borderId="35" xfId="52" applyNumberFormat="1" applyFont="1" applyBorder="1" applyAlignment="1">
      <alignment vertical="center"/>
    </xf>
    <xf numFmtId="3" fontId="0" fillId="0" borderId="0" xfId="66" applyNumberFormat="1">
      <alignment/>
      <protection/>
    </xf>
    <xf numFmtId="186" fontId="0" fillId="0" borderId="20" xfId="50" applyNumberFormat="1" applyBorder="1" applyAlignment="1">
      <alignment/>
    </xf>
    <xf numFmtId="186" fontId="0" fillId="0" borderId="20" xfId="50" applyNumberFormat="1" applyBorder="1" applyAlignment="1">
      <alignment horizontal="center"/>
    </xf>
    <xf numFmtId="186" fontId="0" fillId="0" borderId="20" xfId="50" applyNumberFormat="1" applyFont="1" applyBorder="1" applyAlignment="1">
      <alignment horizontal="center"/>
    </xf>
    <xf numFmtId="1" fontId="0" fillId="0" borderId="0" xfId="66" applyNumberFormat="1">
      <alignment/>
      <protection/>
    </xf>
    <xf numFmtId="186" fontId="0" fillId="0" borderId="20" xfId="50" applyNumberFormat="1" applyFont="1" applyBorder="1" applyAlignment="1">
      <alignment/>
    </xf>
    <xf numFmtId="0" fontId="27" fillId="0" borderId="0" xfId="66" applyFont="1" applyBorder="1">
      <alignment/>
      <protection/>
    </xf>
    <xf numFmtId="3" fontId="0" fillId="0" borderId="0" xfId="52" applyNumberFormat="1" applyFill="1" applyBorder="1" applyAlignment="1">
      <alignment/>
    </xf>
    <xf numFmtId="0" fontId="47" fillId="0" borderId="0" xfId="0" applyNumberFormat="1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36" xfId="0" applyFont="1" applyBorder="1" applyAlignment="1">
      <alignment horizontal="left"/>
    </xf>
    <xf numFmtId="0" fontId="50" fillId="0" borderId="37" xfId="0" applyFont="1" applyBorder="1" applyAlignment="1">
      <alignment horizontal="left"/>
    </xf>
    <xf numFmtId="2" fontId="50" fillId="0" borderId="38" xfId="0" applyNumberFormat="1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1" fillId="0" borderId="38" xfId="0" applyFont="1" applyBorder="1" applyAlignment="1">
      <alignment vertical="center" wrapText="1"/>
    </xf>
    <xf numFmtId="0" fontId="50" fillId="0" borderId="39" xfId="0" applyFont="1" applyBorder="1" applyAlignment="1">
      <alignment horizontal="center"/>
    </xf>
    <xf numFmtId="0" fontId="52" fillId="0" borderId="40" xfId="0" applyFont="1" applyBorder="1" applyAlignment="1">
      <alignment/>
    </xf>
    <xf numFmtId="3" fontId="52" fillId="0" borderId="22" xfId="0" applyNumberFormat="1" applyFont="1" applyBorder="1" applyAlignment="1">
      <alignment/>
    </xf>
    <xf numFmtId="182" fontId="52" fillId="0" borderId="20" xfId="48" applyNumberFormat="1" applyFont="1" applyBorder="1" applyAlignment="1">
      <alignment/>
    </xf>
    <xf numFmtId="3" fontId="52" fillId="0" borderId="20" xfId="0" applyNumberFormat="1" applyFont="1" applyBorder="1" applyAlignment="1">
      <alignment/>
    </xf>
    <xf numFmtId="3" fontId="52" fillId="0" borderId="41" xfId="0" applyNumberFormat="1" applyFont="1" applyBorder="1" applyAlignment="1">
      <alignment/>
    </xf>
    <xf numFmtId="0" fontId="52" fillId="0" borderId="22" xfId="0" applyFont="1" applyBorder="1" applyAlignment="1">
      <alignment/>
    </xf>
    <xf numFmtId="182" fontId="52" fillId="0" borderId="20" xfId="48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52" fillId="0" borderId="40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0" fontId="50" fillId="0" borderId="40" xfId="0" applyFont="1" applyBorder="1" applyAlignment="1">
      <alignment/>
    </xf>
    <xf numFmtId="3" fontId="50" fillId="0" borderId="22" xfId="0" applyNumberFormat="1" applyFont="1" applyBorder="1" applyAlignment="1">
      <alignment/>
    </xf>
    <xf numFmtId="3" fontId="50" fillId="0" borderId="20" xfId="0" applyNumberFormat="1" applyFont="1" applyBorder="1" applyAlignment="1">
      <alignment/>
    </xf>
    <xf numFmtId="3" fontId="50" fillId="0" borderId="41" xfId="0" applyNumberFormat="1" applyFont="1" applyBorder="1" applyAlignment="1">
      <alignment/>
    </xf>
    <xf numFmtId="0" fontId="50" fillId="0" borderId="40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3" fontId="50" fillId="24" borderId="41" xfId="0" applyNumberFormat="1" applyFont="1" applyFill="1" applyBorder="1" applyAlignment="1">
      <alignment/>
    </xf>
    <xf numFmtId="0" fontId="48" fillId="0" borderId="20" xfId="0" applyFont="1" applyBorder="1" applyAlignment="1">
      <alignment/>
    </xf>
    <xf numFmtId="3" fontId="52" fillId="24" borderId="41" xfId="0" applyNumberFormat="1" applyFont="1" applyFill="1" applyBorder="1" applyAlignment="1">
      <alignment/>
    </xf>
    <xf numFmtId="3" fontId="50" fillId="0" borderId="22" xfId="0" applyNumberFormat="1" applyFont="1" applyFill="1" applyBorder="1" applyAlignment="1">
      <alignment/>
    </xf>
    <xf numFmtId="3" fontId="50" fillId="0" borderId="42" xfId="0" applyNumberFormat="1" applyFont="1" applyFill="1" applyBorder="1" applyAlignment="1">
      <alignment/>
    </xf>
    <xf numFmtId="0" fontId="50" fillId="0" borderId="43" xfId="0" applyFont="1" applyFill="1" applyBorder="1" applyAlignment="1">
      <alignment/>
    </xf>
    <xf numFmtId="3" fontId="50" fillId="0" borderId="44" xfId="0" applyNumberFormat="1" applyFont="1" applyFill="1" applyBorder="1" applyAlignment="1">
      <alignment/>
    </xf>
    <xf numFmtId="3" fontId="50" fillId="0" borderId="45" xfId="0" applyNumberFormat="1" applyFont="1" applyFill="1" applyBorder="1" applyAlignment="1">
      <alignment/>
    </xf>
    <xf numFmtId="3" fontId="48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182" fontId="0" fillId="0" borderId="0" xfId="0" applyNumberFormat="1" applyAlignment="1">
      <alignment/>
    </xf>
    <xf numFmtId="182" fontId="0" fillId="0" borderId="0" xfId="0" applyNumberFormat="1" applyFont="1" applyAlignment="1">
      <alignment/>
    </xf>
    <xf numFmtId="0" fontId="0" fillId="0" borderId="0" xfId="66" applyFont="1">
      <alignment/>
      <protection/>
    </xf>
    <xf numFmtId="0" fontId="0" fillId="0" borderId="0" xfId="67" applyFont="1">
      <alignment/>
      <protection/>
    </xf>
    <xf numFmtId="0" fontId="34" fillId="0" borderId="0" xfId="67" applyFont="1" applyBorder="1" applyAlignment="1">
      <alignment horizontal="left"/>
      <protection/>
    </xf>
    <xf numFmtId="0" fontId="41" fillId="0" borderId="0" xfId="67" applyFont="1" applyBorder="1" applyAlignment="1">
      <alignment horizontal="left"/>
      <protection/>
    </xf>
    <xf numFmtId="0" fontId="41" fillId="0" borderId="20" xfId="67" applyFont="1" applyBorder="1" applyAlignment="1">
      <alignment horizontal="left"/>
      <protection/>
    </xf>
    <xf numFmtId="0" fontId="29" fillId="0" borderId="46" xfId="67" applyFont="1" applyBorder="1" applyAlignment="1">
      <alignment horizontal="left"/>
      <protection/>
    </xf>
    <xf numFmtId="0" fontId="41" fillId="0" borderId="46" xfId="67" applyFont="1" applyBorder="1" applyAlignment="1">
      <alignment horizontal="left"/>
      <protection/>
    </xf>
    <xf numFmtId="0" fontId="29" fillId="0" borderId="43" xfId="67" applyFont="1" applyBorder="1">
      <alignment/>
      <protection/>
    </xf>
    <xf numFmtId="0" fontId="29" fillId="0" borderId="20" xfId="67" applyFont="1" applyBorder="1" applyAlignment="1">
      <alignment horizontal="left"/>
      <protection/>
    </xf>
    <xf numFmtId="0" fontId="29" fillId="0" borderId="40" xfId="67" applyFont="1" applyBorder="1">
      <alignment/>
      <protection/>
    </xf>
    <xf numFmtId="0" fontId="29" fillId="0" borderId="40" xfId="66" applyFont="1" applyBorder="1">
      <alignment/>
      <protection/>
    </xf>
    <xf numFmtId="0" fontId="41" fillId="0" borderId="40" xfId="67" applyFont="1" applyBorder="1">
      <alignment/>
      <protection/>
    </xf>
    <xf numFmtId="0" fontId="41" fillId="0" borderId="18" xfId="67" applyFont="1" applyBorder="1" applyAlignment="1">
      <alignment horizontal="center" vertical="center" wrapText="1"/>
      <protection/>
    </xf>
    <xf numFmtId="0" fontId="29" fillId="0" borderId="47" xfId="66" applyFont="1" applyBorder="1">
      <alignment/>
      <protection/>
    </xf>
    <xf numFmtId="182" fontId="0" fillId="0" borderId="0" xfId="66" applyNumberFormat="1">
      <alignment/>
      <protection/>
    </xf>
    <xf numFmtId="182" fontId="41" fillId="0" borderId="20" xfId="67" applyNumberFormat="1" applyFont="1" applyBorder="1" applyAlignment="1">
      <alignment horizontal="left"/>
      <protection/>
    </xf>
    <xf numFmtId="0" fontId="41" fillId="0" borderId="20" xfId="67" applyFont="1" applyBorder="1" applyAlignment="1">
      <alignment horizontal="left" wrapText="1"/>
      <protection/>
    </xf>
    <xf numFmtId="0" fontId="41" fillId="0" borderId="40" xfId="67" applyFont="1" applyBorder="1" applyAlignment="1">
      <alignment horizontal="center"/>
      <protection/>
    </xf>
    <xf numFmtId="182" fontId="29" fillId="0" borderId="20" xfId="49" applyNumberFormat="1" applyFont="1" applyBorder="1" applyAlignment="1">
      <alignment/>
    </xf>
    <xf numFmtId="0" fontId="29" fillId="0" borderId="20" xfId="69" applyFont="1" applyFill="1" applyBorder="1" applyAlignment="1">
      <alignment horizontal="left" wrapText="1"/>
      <protection/>
    </xf>
    <xf numFmtId="0" fontId="29" fillId="0" borderId="40" xfId="67" applyFont="1" applyBorder="1" applyAlignment="1">
      <alignment horizontal="center"/>
      <protection/>
    </xf>
    <xf numFmtId="182" fontId="41" fillId="0" borderId="20" xfId="49" applyNumberFormat="1" applyFont="1" applyBorder="1" applyAlignment="1">
      <alignment/>
    </xf>
    <xf numFmtId="0" fontId="29" fillId="0" borderId="40" xfId="67" applyFont="1" applyFill="1" applyBorder="1" applyAlignment="1">
      <alignment horizontal="center"/>
      <protection/>
    </xf>
    <xf numFmtId="43" fontId="29" fillId="0" borderId="20" xfId="44" applyFont="1" applyBorder="1" applyAlignment="1">
      <alignment/>
    </xf>
    <xf numFmtId="182" fontId="29" fillId="0" borderId="20" xfId="49" applyNumberFormat="1" applyFont="1" applyBorder="1" applyAlignment="1">
      <alignment wrapText="1"/>
    </xf>
    <xf numFmtId="0" fontId="29" fillId="0" borderId="20" xfId="67" applyFont="1" applyBorder="1" applyAlignment="1">
      <alignment horizontal="left" wrapText="1"/>
      <protection/>
    </xf>
    <xf numFmtId="0" fontId="29" fillId="0" borderId="40" xfId="67" applyFont="1" applyBorder="1" applyAlignment="1">
      <alignment horizontal="left"/>
      <protection/>
    </xf>
    <xf numFmtId="182" fontId="41" fillId="0" borderId="38" xfId="49" applyNumberFormat="1" applyFont="1" applyBorder="1" applyAlignment="1">
      <alignment/>
    </xf>
    <xf numFmtId="0" fontId="41" fillId="0" borderId="38" xfId="67" applyFont="1" applyBorder="1" applyAlignment="1">
      <alignment horizontal="left" wrapText="1"/>
      <protection/>
    </xf>
    <xf numFmtId="0" fontId="41" fillId="0" borderId="36" xfId="67" applyFont="1" applyBorder="1" applyAlignment="1">
      <alignment horizontal="center"/>
      <protection/>
    </xf>
    <xf numFmtId="0" fontId="41" fillId="0" borderId="23" xfId="67" applyFont="1" applyBorder="1" applyAlignment="1">
      <alignment horizontal="center" vertical="center" wrapText="1"/>
      <protection/>
    </xf>
    <xf numFmtId="2" fontId="42" fillId="0" borderId="23" xfId="67" applyNumberFormat="1" applyFont="1" applyBorder="1" applyAlignment="1">
      <alignment horizontal="center" wrapText="1"/>
      <protection/>
    </xf>
    <xf numFmtId="0" fontId="29" fillId="0" borderId="23" xfId="67" applyFont="1" applyBorder="1">
      <alignment/>
      <protection/>
    </xf>
    <xf numFmtId="0" fontId="44" fillId="0" borderId="0" xfId="66" applyFont="1" applyBorder="1" applyAlignment="1">
      <alignment horizontal="right"/>
      <protection/>
    </xf>
    <xf numFmtId="0" fontId="44" fillId="0" borderId="0" xfId="66" applyFont="1" applyBorder="1">
      <alignment/>
      <protection/>
    </xf>
    <xf numFmtId="0" fontId="0" fillId="0" borderId="0" xfId="66" applyFont="1" applyBorder="1">
      <alignment/>
      <protection/>
    </xf>
    <xf numFmtId="0" fontId="27" fillId="0" borderId="0" xfId="66" applyFont="1">
      <alignment/>
      <protection/>
    </xf>
    <xf numFmtId="0" fontId="28" fillId="0" borderId="0" xfId="66" applyFont="1">
      <alignment/>
      <protection/>
    </xf>
    <xf numFmtId="0" fontId="27" fillId="0" borderId="0" xfId="67" applyFont="1" applyBorder="1" applyAlignment="1">
      <alignment horizontal="left"/>
      <protection/>
    </xf>
    <xf numFmtId="0" fontId="27" fillId="0" borderId="0" xfId="67" applyFont="1" applyBorder="1" applyAlignment="1">
      <alignment horizontal="left" wrapText="1"/>
      <protection/>
    </xf>
    <xf numFmtId="0" fontId="27" fillId="0" borderId="0" xfId="67" applyFont="1" applyBorder="1" applyAlignment="1">
      <alignment horizontal="center"/>
      <protection/>
    </xf>
    <xf numFmtId="182" fontId="27" fillId="0" borderId="48" xfId="67" applyNumberFormat="1" applyFont="1" applyBorder="1" applyAlignment="1">
      <alignment horizontal="left"/>
      <protection/>
    </xf>
    <xf numFmtId="182" fontId="27" fillId="0" borderId="46" xfId="67" applyNumberFormat="1" applyFont="1" applyBorder="1" applyAlignment="1">
      <alignment horizontal="left"/>
      <protection/>
    </xf>
    <xf numFmtId="0" fontId="27" fillId="0" borderId="46" xfId="67" applyFont="1" applyBorder="1" applyAlignment="1">
      <alignment horizontal="left" wrapText="1"/>
      <protection/>
    </xf>
    <xf numFmtId="0" fontId="27" fillId="0" borderId="43" xfId="67" applyFont="1" applyBorder="1" applyAlignment="1">
      <alignment horizontal="center"/>
      <protection/>
    </xf>
    <xf numFmtId="182" fontId="27" fillId="0" borderId="20" xfId="49" applyNumberFormat="1" applyFont="1" applyBorder="1" applyAlignment="1">
      <alignment horizontal="left"/>
    </xf>
    <xf numFmtId="0" fontId="27" fillId="0" borderId="22" xfId="67" applyFont="1" applyBorder="1" applyAlignment="1">
      <alignment horizontal="left" wrapText="1"/>
      <protection/>
    </xf>
    <xf numFmtId="0" fontId="27" fillId="0" borderId="49" xfId="67" applyFont="1" applyBorder="1" applyAlignment="1">
      <alignment horizontal="center"/>
      <protection/>
    </xf>
    <xf numFmtId="182" fontId="27" fillId="0" borderId="20" xfId="49" applyNumberFormat="1" applyFont="1" applyFill="1" applyBorder="1" applyAlignment="1">
      <alignment horizontal="left"/>
    </xf>
    <xf numFmtId="0" fontId="27" fillId="0" borderId="18" xfId="67" applyFont="1" applyBorder="1" applyAlignment="1">
      <alignment horizontal="left" wrapText="1"/>
      <protection/>
    </xf>
    <xf numFmtId="0" fontId="27" fillId="0" borderId="20" xfId="67" applyFont="1" applyBorder="1" applyAlignment="1">
      <alignment horizontal="left" wrapText="1"/>
      <protection/>
    </xf>
    <xf numFmtId="0" fontId="27" fillId="0" borderId="50" xfId="67" applyFont="1" applyBorder="1" applyAlignment="1">
      <alignment horizontal="center"/>
      <protection/>
    </xf>
    <xf numFmtId="182" fontId="27" fillId="0" borderId="41" xfId="49" applyNumberFormat="1" applyFont="1" applyBorder="1" applyAlignment="1">
      <alignment horizontal="left"/>
    </xf>
    <xf numFmtId="0" fontId="0" fillId="0" borderId="20" xfId="66" applyFont="1" applyBorder="1" applyAlignment="1">
      <alignment horizontal="left"/>
      <protection/>
    </xf>
    <xf numFmtId="0" fontId="27" fillId="0" borderId="20" xfId="66" applyFont="1" applyBorder="1">
      <alignment/>
      <protection/>
    </xf>
    <xf numFmtId="0" fontId="28" fillId="0" borderId="22" xfId="67" applyFont="1" applyBorder="1" applyAlignment="1">
      <alignment horizontal="left" wrapText="1"/>
      <protection/>
    </xf>
    <xf numFmtId="0" fontId="0" fillId="0" borderId="49" xfId="67" applyFont="1" applyBorder="1" applyAlignment="1">
      <alignment horizontal="center"/>
      <protection/>
    </xf>
    <xf numFmtId="0" fontId="27" fillId="0" borderId="20" xfId="66" applyFont="1" applyBorder="1" applyAlignment="1">
      <alignment horizontal="left"/>
      <protection/>
    </xf>
    <xf numFmtId="0" fontId="44" fillId="0" borderId="20" xfId="67" applyFont="1" applyBorder="1" applyAlignment="1">
      <alignment horizontal="left" wrapText="1"/>
      <protection/>
    </xf>
    <xf numFmtId="0" fontId="27" fillId="0" borderId="51" xfId="67" applyFont="1" applyBorder="1" applyAlignment="1">
      <alignment horizontal="center"/>
      <protection/>
    </xf>
    <xf numFmtId="0" fontId="0" fillId="0" borderId="22" xfId="67" applyFont="1" applyBorder="1" applyAlignment="1">
      <alignment horizontal="left" wrapText="1"/>
      <protection/>
    </xf>
    <xf numFmtId="0" fontId="0" fillId="0" borderId="22" xfId="67" applyFont="1" applyBorder="1" applyAlignment="1">
      <alignment horizontal="center" wrapText="1"/>
      <protection/>
    </xf>
    <xf numFmtId="0" fontId="27" fillId="0" borderId="49" xfId="67" applyFont="1" applyBorder="1" applyAlignment="1">
      <alignment horizontal="center" vertical="center"/>
      <protection/>
    </xf>
    <xf numFmtId="0" fontId="0" fillId="0" borderId="18" xfId="67" applyFont="1" applyBorder="1" applyAlignment="1">
      <alignment horizontal="left" wrapText="1"/>
      <protection/>
    </xf>
    <xf numFmtId="0" fontId="27" fillId="0" borderId="40" xfId="67" applyFont="1" applyBorder="1" applyAlignment="1">
      <alignment horizontal="center" vertical="center"/>
      <protection/>
    </xf>
    <xf numFmtId="0" fontId="0" fillId="0" borderId="17" xfId="67" applyFont="1" applyBorder="1" applyAlignment="1">
      <alignment horizontal="left" wrapText="1"/>
      <protection/>
    </xf>
    <xf numFmtId="0" fontId="0" fillId="0" borderId="50" xfId="67" applyFont="1" applyBorder="1" applyAlignment="1">
      <alignment horizontal="center"/>
      <protection/>
    </xf>
    <xf numFmtId="0" fontId="27" fillId="0" borderId="40" xfId="67" applyFont="1" applyBorder="1" applyAlignment="1">
      <alignment horizontal="center"/>
      <protection/>
    </xf>
    <xf numFmtId="182" fontId="0" fillId="0" borderId="20" xfId="49" applyNumberFormat="1" applyFont="1" applyBorder="1" applyAlignment="1">
      <alignment horizontal="left"/>
    </xf>
    <xf numFmtId="0" fontId="0" fillId="0" borderId="22" xfId="67" applyFont="1" applyBorder="1" applyAlignment="1">
      <alignment horizontal="left" vertical="top" wrapText="1"/>
      <protection/>
    </xf>
    <xf numFmtId="0" fontId="0" fillId="0" borderId="51" xfId="67" applyFont="1" applyBorder="1" applyAlignment="1">
      <alignment horizontal="center"/>
      <protection/>
    </xf>
    <xf numFmtId="182" fontId="27" fillId="0" borderId="39" xfId="49" applyNumberFormat="1" applyFont="1" applyBorder="1" applyAlignment="1">
      <alignment horizontal="left"/>
    </xf>
    <xf numFmtId="182" fontId="27" fillId="0" borderId="38" xfId="49" applyNumberFormat="1" applyFont="1" applyBorder="1" applyAlignment="1">
      <alignment horizontal="left"/>
    </xf>
    <xf numFmtId="0" fontId="27" fillId="0" borderId="38" xfId="67" applyFont="1" applyBorder="1" applyAlignment="1">
      <alignment horizontal="left" wrapText="1"/>
      <protection/>
    </xf>
    <xf numFmtId="0" fontId="27" fillId="0" borderId="52" xfId="67" applyFont="1" applyBorder="1" applyAlignment="1">
      <alignment horizontal="center"/>
      <protection/>
    </xf>
    <xf numFmtId="0" fontId="41" fillId="0" borderId="53" xfId="67" applyFont="1" applyBorder="1" applyAlignment="1">
      <alignment horizontal="center" vertical="center" wrapText="1"/>
      <protection/>
    </xf>
    <xf numFmtId="0" fontId="41" fillId="0" borderId="24" xfId="67" applyFont="1" applyBorder="1" applyAlignment="1">
      <alignment horizontal="center" vertical="center" wrapText="1"/>
      <protection/>
    </xf>
    <xf numFmtId="2" fontId="42" fillId="0" borderId="14" xfId="67" applyNumberFormat="1" applyFont="1" applyBorder="1" applyAlignment="1">
      <alignment horizontal="center" wrapText="1"/>
      <protection/>
    </xf>
    <xf numFmtId="2" fontId="38" fillId="0" borderId="0" xfId="67" applyNumberFormat="1" applyFont="1" applyBorder="1" applyAlignment="1">
      <alignment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36" xfId="0" applyFont="1" applyBorder="1" applyAlignment="1">
      <alignment/>
    </xf>
    <xf numFmtId="0" fontId="56" fillId="0" borderId="38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58" fillId="0" borderId="40" xfId="0" applyFont="1" applyBorder="1" applyAlignment="1">
      <alignment/>
    </xf>
    <xf numFmtId="0" fontId="58" fillId="0" borderId="20" xfId="0" applyFont="1" applyBorder="1" applyAlignment="1">
      <alignment horizontal="center"/>
    </xf>
    <xf numFmtId="43" fontId="58" fillId="0" borderId="20" xfId="51" applyFont="1" applyBorder="1" applyAlignment="1">
      <alignment horizontal="center"/>
    </xf>
    <xf numFmtId="182" fontId="58" fillId="0" borderId="41" xfId="51" applyNumberFormat="1" applyFont="1" applyBorder="1" applyAlignment="1">
      <alignment/>
    </xf>
    <xf numFmtId="0" fontId="58" fillId="0" borderId="51" xfId="0" applyFont="1" applyBorder="1" applyAlignment="1">
      <alignment/>
    </xf>
    <xf numFmtId="0" fontId="58" fillId="0" borderId="23" xfId="0" applyFont="1" applyBorder="1" applyAlignment="1">
      <alignment horizontal="center"/>
    </xf>
    <xf numFmtId="43" fontId="58" fillId="0" borderId="23" xfId="51" applyFont="1" applyBorder="1" applyAlignment="1">
      <alignment horizontal="center"/>
    </xf>
    <xf numFmtId="182" fontId="59" fillId="0" borderId="45" xfId="51" applyNumberFormat="1" applyFont="1" applyBorder="1" applyAlignment="1">
      <alignment/>
    </xf>
    <xf numFmtId="0" fontId="56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182" fontId="56" fillId="0" borderId="0" xfId="51" applyNumberFormat="1" applyFont="1" applyBorder="1" applyAlignment="1">
      <alignment/>
    </xf>
    <xf numFmtId="0" fontId="0" fillId="0" borderId="0" xfId="0" applyAlignment="1">
      <alignment horizontal="center"/>
    </xf>
    <xf numFmtId="0" fontId="61" fillId="0" borderId="0" xfId="66" applyFont="1">
      <alignment/>
      <protection/>
    </xf>
    <xf numFmtId="0" fontId="61" fillId="0" borderId="0" xfId="66" applyFont="1" applyAlignment="1">
      <alignment horizontal="center"/>
      <protection/>
    </xf>
    <xf numFmtId="182" fontId="61" fillId="0" borderId="0" xfId="51" applyNumberFormat="1" applyFont="1" applyAlignment="1">
      <alignment/>
    </xf>
    <xf numFmtId="182" fontId="61" fillId="0" borderId="0" xfId="44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2" fontId="61" fillId="0" borderId="0" xfId="0" applyNumberFormat="1" applyFont="1" applyAlignment="1">
      <alignment/>
    </xf>
    <xf numFmtId="182" fontId="0" fillId="0" borderId="0" xfId="51" applyNumberFormat="1" applyFont="1" applyAlignment="1">
      <alignment/>
    </xf>
    <xf numFmtId="3" fontId="32" fillId="0" borderId="54" xfId="0" applyNumberFormat="1" applyFont="1" applyBorder="1" applyAlignment="1">
      <alignment vertical="center"/>
    </xf>
    <xf numFmtId="3" fontId="32" fillId="0" borderId="55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7" xfId="0" applyBorder="1" applyAlignment="1">
      <alignment/>
    </xf>
    <xf numFmtId="0" fontId="0" fillId="0" borderId="59" xfId="0" applyBorder="1" applyAlignment="1">
      <alignment/>
    </xf>
    <xf numFmtId="0" fontId="29" fillId="0" borderId="47" xfId="0" applyFont="1" applyBorder="1" applyAlignment="1">
      <alignment/>
    </xf>
    <xf numFmtId="0" fontId="29" fillId="0" borderId="59" xfId="0" applyFont="1" applyBorder="1" applyAlignment="1">
      <alignment/>
    </xf>
    <xf numFmtId="0" fontId="0" fillId="0" borderId="59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59" xfId="0" applyBorder="1" applyAlignment="1">
      <alignment wrapText="1"/>
    </xf>
    <xf numFmtId="0" fontId="0" fillId="0" borderId="59" xfId="0" applyBorder="1" applyAlignment="1">
      <alignment/>
    </xf>
    <xf numFmtId="0" fontId="0" fillId="0" borderId="47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7" xfId="0" applyBorder="1" applyAlignment="1">
      <alignment/>
    </xf>
    <xf numFmtId="2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6" fontId="20" fillId="0" borderId="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9" fillId="0" borderId="15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3" fontId="65" fillId="0" borderId="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6" fillId="0" borderId="23" xfId="68" applyNumberFormat="1" applyFont="1" applyFill="1" applyBorder="1" applyAlignment="1" applyProtection="1">
      <alignment horizontal="center" vertical="top" wrapText="1"/>
      <protection/>
    </xf>
    <xf numFmtId="0" fontId="36" fillId="0" borderId="24" xfId="68" applyNumberFormat="1" applyFont="1" applyFill="1" applyBorder="1" applyAlignment="1" applyProtection="1">
      <alignment horizontal="center" vertical="top" wrapText="1"/>
      <protection/>
    </xf>
    <xf numFmtId="0" fontId="0" fillId="0" borderId="23" xfId="68" applyNumberFormat="1" applyFont="1" applyFill="1" applyBorder="1" applyAlignment="1" applyProtection="1">
      <alignment horizontal="center" vertical="top"/>
      <protection/>
    </xf>
    <xf numFmtId="0" fontId="0" fillId="0" borderId="24" xfId="68" applyNumberFormat="1" applyFont="1" applyFill="1" applyBorder="1" applyAlignment="1" applyProtection="1">
      <alignment horizontal="center" vertical="top"/>
      <protection/>
    </xf>
    <xf numFmtId="0" fontId="0" fillId="0" borderId="18" xfId="68" applyNumberFormat="1" applyFont="1" applyFill="1" applyBorder="1" applyAlignment="1" applyProtection="1">
      <alignment horizontal="center" vertical="top"/>
      <protection/>
    </xf>
    <xf numFmtId="0" fontId="35" fillId="0" borderId="0" xfId="68" applyNumberFormat="1" applyFont="1" applyFill="1" applyBorder="1" applyAlignment="1" applyProtection="1">
      <alignment horizontal="center" vertical="top"/>
      <protection/>
    </xf>
    <xf numFmtId="0" fontId="40" fillId="0" borderId="0" xfId="66" applyFont="1" applyAlignment="1">
      <alignment horizontal="center"/>
      <protection/>
    </xf>
    <xf numFmtId="0" fontId="30" fillId="0" borderId="0" xfId="0" applyFont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5" fillId="0" borderId="0" xfId="66" applyFont="1" applyAlignment="1">
      <alignment horizontal="center"/>
      <protection/>
    </xf>
    <xf numFmtId="0" fontId="0" fillId="0" borderId="23" xfId="66" applyFont="1" applyBorder="1" applyAlignment="1">
      <alignment horizontal="center" vertical="center"/>
      <protection/>
    </xf>
    <xf numFmtId="0" fontId="0" fillId="0" borderId="18" xfId="66" applyFont="1" applyBorder="1" applyAlignment="1">
      <alignment horizontal="center" vertical="center"/>
      <protection/>
    </xf>
    <xf numFmtId="0" fontId="23" fillId="0" borderId="23" xfId="66" applyFont="1" applyBorder="1" applyAlignment="1">
      <alignment horizontal="center" vertical="center"/>
      <protection/>
    </xf>
    <xf numFmtId="0" fontId="23" fillId="0" borderId="18" xfId="66" applyFont="1" applyBorder="1" applyAlignment="1">
      <alignment horizontal="center" vertical="center"/>
      <protection/>
    </xf>
    <xf numFmtId="0" fontId="0" fillId="0" borderId="0" xfId="66" applyAlignment="1">
      <alignment horizontal="center"/>
      <protection/>
    </xf>
    <xf numFmtId="2" fontId="27" fillId="0" borderId="64" xfId="67" applyNumberFormat="1" applyFont="1" applyBorder="1" applyAlignment="1">
      <alignment horizontal="center" wrapText="1"/>
      <protection/>
    </xf>
    <xf numFmtId="2" fontId="27" fillId="0" borderId="65" xfId="67" applyNumberFormat="1" applyFont="1" applyBorder="1" applyAlignment="1">
      <alignment horizontal="center" wrapText="1"/>
      <protection/>
    </xf>
    <xf numFmtId="2" fontId="27" fillId="0" borderId="66" xfId="67" applyNumberFormat="1" applyFont="1" applyBorder="1" applyAlignment="1">
      <alignment horizontal="center" wrapText="1"/>
      <protection/>
    </xf>
    <xf numFmtId="2" fontId="42" fillId="0" borderId="0" xfId="67" applyNumberFormat="1" applyFont="1" applyBorder="1" applyAlignment="1">
      <alignment horizontal="center" wrapText="1"/>
      <protection/>
    </xf>
    <xf numFmtId="2" fontId="42" fillId="0" borderId="14" xfId="67" applyNumberFormat="1" applyFont="1" applyBorder="1" applyAlignment="1">
      <alignment horizontal="center" wrapText="1"/>
      <protection/>
    </xf>
    <xf numFmtId="0" fontId="27" fillId="0" borderId="37" xfId="67" applyFont="1" applyBorder="1" applyAlignment="1">
      <alignment horizontal="left" wrapText="1"/>
      <protection/>
    </xf>
    <xf numFmtId="0" fontId="27" fillId="0" borderId="38" xfId="67" applyFont="1" applyBorder="1" applyAlignment="1">
      <alignment horizontal="left" wrapText="1"/>
      <protection/>
    </xf>
    <xf numFmtId="0" fontId="0" fillId="0" borderId="21" xfId="67" applyFont="1" applyBorder="1" applyAlignment="1">
      <alignment horizontal="left" wrapText="1"/>
      <protection/>
    </xf>
    <xf numFmtId="0" fontId="0" fillId="0" borderId="22" xfId="67" applyFont="1" applyBorder="1" applyAlignment="1">
      <alignment horizontal="left" wrapText="1"/>
      <protection/>
    </xf>
    <xf numFmtId="0" fontId="27" fillId="0" borderId="21" xfId="67" applyFont="1" applyBorder="1" applyAlignment="1">
      <alignment horizontal="left" wrapText="1"/>
      <protection/>
    </xf>
    <xf numFmtId="0" fontId="27" fillId="0" borderId="22" xfId="67" applyFont="1" applyBorder="1" applyAlignment="1">
      <alignment horizontal="left" wrapText="1"/>
      <protection/>
    </xf>
    <xf numFmtId="0" fontId="0" fillId="0" borderId="21" xfId="67" applyFont="1" applyBorder="1" applyAlignment="1">
      <alignment horizontal="center" wrapText="1"/>
      <protection/>
    </xf>
    <xf numFmtId="0" fontId="0" fillId="0" borderId="22" xfId="67" applyFont="1" applyBorder="1" applyAlignment="1">
      <alignment horizontal="center" wrapText="1"/>
      <protection/>
    </xf>
    <xf numFmtId="0" fontId="28" fillId="0" borderId="22" xfId="67" applyFont="1" applyBorder="1" applyAlignment="1">
      <alignment horizontal="left" wrapText="1"/>
      <protection/>
    </xf>
    <xf numFmtId="0" fontId="28" fillId="0" borderId="20" xfId="67" applyFont="1" applyBorder="1" applyAlignment="1">
      <alignment horizontal="left" wrapText="1"/>
      <protection/>
    </xf>
    <xf numFmtId="0" fontId="27" fillId="0" borderId="20" xfId="67" applyFont="1" applyBorder="1" applyAlignment="1">
      <alignment horizontal="left" wrapText="1"/>
      <protection/>
    </xf>
    <xf numFmtId="0" fontId="27" fillId="0" borderId="46" xfId="67" applyFont="1" applyBorder="1" applyAlignment="1">
      <alignment horizontal="left" wrapText="1"/>
      <protection/>
    </xf>
    <xf numFmtId="2" fontId="27" fillId="0" borderId="19" xfId="67" applyNumberFormat="1" applyFont="1" applyBorder="1" applyAlignment="1">
      <alignment horizontal="center" wrapText="1"/>
      <protection/>
    </xf>
    <xf numFmtId="2" fontId="27" fillId="0" borderId="21" xfId="67" applyNumberFormat="1" applyFont="1" applyBorder="1" applyAlignment="1">
      <alignment horizontal="center" wrapText="1"/>
      <protection/>
    </xf>
    <xf numFmtId="2" fontId="27" fillId="0" borderId="22" xfId="67" applyNumberFormat="1" applyFont="1" applyBorder="1" applyAlignment="1">
      <alignment horizontal="center" wrapText="1"/>
      <protection/>
    </xf>
    <xf numFmtId="0" fontId="42" fillId="0" borderId="10" xfId="67" applyFont="1" applyBorder="1" applyAlignment="1">
      <alignment horizontal="center" wrapText="1"/>
      <protection/>
    </xf>
    <xf numFmtId="0" fontId="42" fillId="0" borderId="11" xfId="67" applyFont="1" applyBorder="1" applyAlignment="1">
      <alignment horizontal="center" wrapText="1"/>
      <protection/>
    </xf>
    <xf numFmtId="0" fontId="42" fillId="0" borderId="12" xfId="67" applyFont="1" applyBorder="1" applyAlignment="1">
      <alignment horizontal="center" wrapText="1"/>
      <protection/>
    </xf>
    <xf numFmtId="0" fontId="41" fillId="0" borderId="37" xfId="67" applyFont="1" applyBorder="1" applyAlignment="1">
      <alignment horizontal="left" wrapText="1"/>
      <protection/>
    </xf>
    <xf numFmtId="0" fontId="41" fillId="0" borderId="38" xfId="67" applyFont="1" applyBorder="1" applyAlignment="1">
      <alignment horizontal="left" wrapText="1"/>
      <protection/>
    </xf>
    <xf numFmtId="0" fontId="29" fillId="0" borderId="20" xfId="69" applyFont="1" applyFill="1" applyBorder="1" applyAlignment="1">
      <alignment horizontal="left" wrapText="1"/>
      <protection/>
    </xf>
    <xf numFmtId="0" fontId="41" fillId="0" borderId="20" xfId="69" applyFont="1" applyFill="1" applyBorder="1" applyAlignment="1">
      <alignment horizontal="left" wrapText="1"/>
      <protection/>
    </xf>
    <xf numFmtId="0" fontId="41" fillId="0" borderId="20" xfId="67" applyFont="1" applyBorder="1" applyAlignment="1">
      <alignment horizontal="left" wrapText="1"/>
      <protection/>
    </xf>
    <xf numFmtId="0" fontId="29" fillId="0" borderId="20" xfId="67" applyFont="1" applyBorder="1" applyAlignment="1">
      <alignment horizontal="left" wrapText="1"/>
      <protection/>
    </xf>
    <xf numFmtId="0" fontId="29" fillId="0" borderId="20" xfId="67" applyFont="1" applyBorder="1" applyAlignment="1">
      <alignment horizontal="left"/>
      <protection/>
    </xf>
    <xf numFmtId="0" fontId="53" fillId="0" borderId="20" xfId="69" applyFont="1" applyFill="1" applyBorder="1" applyAlignment="1">
      <alignment horizontal="left" wrapText="1"/>
      <protection/>
    </xf>
    <xf numFmtId="0" fontId="41" fillId="0" borderId="20" xfId="67" applyFont="1" applyBorder="1" applyAlignment="1">
      <alignment horizontal="left"/>
      <protection/>
    </xf>
    <xf numFmtId="0" fontId="53" fillId="0" borderId="20" xfId="67" applyFont="1" applyBorder="1" applyAlignment="1">
      <alignment horizontal="left"/>
      <protection/>
    </xf>
    <xf numFmtId="0" fontId="53" fillId="0" borderId="46" xfId="67" applyFont="1" applyBorder="1" applyAlignment="1">
      <alignment horizontal="left"/>
      <protection/>
    </xf>
    <xf numFmtId="0" fontId="59" fillId="0" borderId="67" xfId="0" applyFont="1" applyBorder="1" applyAlignment="1">
      <alignment horizontal="center"/>
    </xf>
    <xf numFmtId="0" fontId="59" fillId="0" borderId="68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9" xfId="0" applyBorder="1" applyAlignment="1">
      <alignment horizontal="center"/>
    </xf>
    <xf numFmtId="0" fontId="33" fillId="0" borderId="47" xfId="0" applyFont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6 2" xfId="49"/>
    <cellStyle name="Comma 7" xfId="50"/>
    <cellStyle name="Comma 8" xfId="51"/>
    <cellStyle name="Comma_21.Aktivet Afatgjata Materiale  09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_asn_2009 Propozimet" xfId="67"/>
    <cellStyle name="Normal_pash" xfId="68"/>
    <cellStyle name="Normal_Sheet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tabSelected="1" zoomScalePageLayoutView="0" workbookViewId="0" topLeftCell="B1">
      <selection activeCell="B2" sqref="B2:K57"/>
    </sheetView>
  </sheetViews>
  <sheetFormatPr defaultColWidth="9.140625" defaultRowHeight="12.75"/>
  <cols>
    <col min="1" max="1" width="16.140625" style="1" hidden="1" customWidth="1"/>
    <col min="2" max="3" width="9.140625" style="1" customWidth="1"/>
    <col min="4" max="4" width="9.28125" style="1" customWidth="1"/>
    <col min="5" max="5" width="11.421875" style="1" customWidth="1"/>
    <col min="6" max="6" width="12.8515625" style="1" customWidth="1"/>
    <col min="7" max="7" width="5.421875" style="1" customWidth="1"/>
    <col min="8" max="9" width="9.140625" style="1" customWidth="1"/>
    <col min="10" max="10" width="3.140625" style="1" customWidth="1"/>
    <col min="11" max="11" width="9.140625" style="1" customWidth="1"/>
    <col min="12" max="12" width="1.8515625" style="1" customWidth="1"/>
    <col min="13" max="16384" width="9.140625" style="1" customWidth="1"/>
  </cols>
  <sheetData>
    <row r="1" ht="6.75" customHeight="1"/>
    <row r="2" spans="2:11" ht="12.7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s="8" customFormat="1" ht="13.5" customHeight="1">
      <c r="B3" s="5"/>
      <c r="C3" s="6" t="s">
        <v>0</v>
      </c>
      <c r="D3" s="6"/>
      <c r="E3" s="6"/>
      <c r="F3" s="354" t="s">
        <v>185</v>
      </c>
      <c r="G3" s="354"/>
      <c r="H3" s="354"/>
      <c r="I3" s="354"/>
      <c r="J3" s="354"/>
      <c r="K3" s="7"/>
    </row>
    <row r="4" spans="2:11" s="8" customFormat="1" ht="13.5" customHeight="1">
      <c r="B4" s="5"/>
      <c r="C4" s="6" t="s">
        <v>1</v>
      </c>
      <c r="D4" s="6"/>
      <c r="E4" s="6"/>
      <c r="F4" s="359" t="s">
        <v>186</v>
      </c>
      <c r="G4" s="359"/>
      <c r="H4" s="359"/>
      <c r="I4" s="359"/>
      <c r="J4" s="359"/>
      <c r="K4" s="7"/>
    </row>
    <row r="5" spans="2:11" s="8" customFormat="1" ht="13.5" customHeight="1">
      <c r="B5" s="5"/>
      <c r="C5" s="6" t="s">
        <v>2</v>
      </c>
      <c r="D5" s="6"/>
      <c r="E5" s="6"/>
      <c r="F5" s="9" t="s">
        <v>187</v>
      </c>
      <c r="G5" s="9"/>
      <c r="H5" s="151"/>
      <c r="I5" s="151"/>
      <c r="J5" s="9"/>
      <c r="K5" s="7"/>
    </row>
    <row r="6" spans="2:11" s="8" customFormat="1" ht="13.5" customHeight="1">
      <c r="B6" s="5"/>
      <c r="C6" s="6"/>
      <c r="D6" s="6"/>
      <c r="E6" s="6"/>
      <c r="F6" s="6"/>
      <c r="G6" s="6"/>
      <c r="H6" s="6"/>
      <c r="I6" s="6"/>
      <c r="J6" s="10"/>
      <c r="K6" s="7"/>
    </row>
    <row r="7" spans="2:11" s="8" customFormat="1" ht="13.5" customHeight="1">
      <c r="B7" s="5"/>
      <c r="C7" s="6" t="s">
        <v>3</v>
      </c>
      <c r="D7" s="6"/>
      <c r="E7" s="6"/>
      <c r="F7" s="354" t="s">
        <v>188</v>
      </c>
      <c r="G7" s="354"/>
      <c r="H7" s="354"/>
      <c r="I7" s="354"/>
      <c r="J7" s="354"/>
      <c r="K7" s="7"/>
    </row>
    <row r="8" spans="2:11" s="8" customFormat="1" ht="13.5" customHeight="1">
      <c r="B8" s="5"/>
      <c r="C8" s="6" t="s">
        <v>4</v>
      </c>
      <c r="D8" s="6"/>
      <c r="E8" s="6"/>
      <c r="F8" s="359"/>
      <c r="G8" s="359"/>
      <c r="H8" s="359"/>
      <c r="I8" s="359"/>
      <c r="J8" s="359"/>
      <c r="K8" s="7"/>
    </row>
    <row r="9" spans="2:11" s="8" customFormat="1" ht="13.5" customHeight="1">
      <c r="B9" s="5"/>
      <c r="C9" s="6"/>
      <c r="D9" s="6"/>
      <c r="E9" s="6"/>
      <c r="F9" s="6"/>
      <c r="G9" s="6"/>
      <c r="H9" s="6"/>
      <c r="I9" s="6"/>
      <c r="J9" s="6"/>
      <c r="K9" s="7"/>
    </row>
    <row r="10" spans="2:11" s="8" customFormat="1" ht="13.5" customHeight="1">
      <c r="B10" s="5"/>
      <c r="C10" s="6" t="s">
        <v>5</v>
      </c>
      <c r="D10" s="6"/>
      <c r="E10" s="6"/>
      <c r="F10" s="360" t="s">
        <v>196</v>
      </c>
      <c r="G10" s="360"/>
      <c r="H10" s="360"/>
      <c r="I10" s="360"/>
      <c r="J10" s="135"/>
      <c r="K10" s="107"/>
    </row>
    <row r="11" spans="2:11" s="8" customFormat="1" ht="13.5" customHeight="1">
      <c r="B11" s="5"/>
      <c r="C11" s="6"/>
      <c r="D11" s="6"/>
      <c r="E11" s="6"/>
      <c r="F11" s="361" t="s">
        <v>189</v>
      </c>
      <c r="G11" s="361"/>
      <c r="H11" s="361"/>
      <c r="I11" s="361"/>
      <c r="J11" s="361"/>
      <c r="K11" s="107"/>
    </row>
    <row r="12" spans="2:11" s="8" customFormat="1" ht="13.5" customHeight="1">
      <c r="B12" s="5"/>
      <c r="C12" s="6"/>
      <c r="D12" s="6"/>
      <c r="E12" s="6"/>
      <c r="F12" s="361" t="s">
        <v>190</v>
      </c>
      <c r="G12" s="361"/>
      <c r="H12" s="361"/>
      <c r="I12" s="361"/>
      <c r="J12" s="361"/>
      <c r="K12" s="107"/>
    </row>
    <row r="13" spans="2:11" ht="12.75">
      <c r="B13" s="12"/>
      <c r="C13" s="13"/>
      <c r="D13" s="13"/>
      <c r="E13" s="13"/>
      <c r="F13" s="136" t="s">
        <v>191</v>
      </c>
      <c r="G13" s="136"/>
      <c r="H13" s="136"/>
      <c r="I13" s="136"/>
      <c r="J13" s="136"/>
      <c r="K13" s="107"/>
    </row>
    <row r="14" spans="2:11" ht="12.75">
      <c r="B14" s="12"/>
      <c r="C14" s="13"/>
      <c r="D14" s="13"/>
      <c r="E14" s="13"/>
      <c r="F14" s="137" t="s">
        <v>192</v>
      </c>
      <c r="G14" s="136" t="s">
        <v>193</v>
      </c>
      <c r="H14" s="136"/>
      <c r="I14" s="136"/>
      <c r="J14" s="136"/>
      <c r="K14" s="107"/>
    </row>
    <row r="15" spans="2:11" ht="12.75">
      <c r="B15" s="12"/>
      <c r="C15" s="13"/>
      <c r="D15" s="13"/>
      <c r="E15" s="13"/>
      <c r="F15" s="137" t="s">
        <v>194</v>
      </c>
      <c r="G15" s="137"/>
      <c r="H15" s="137"/>
      <c r="I15" s="137"/>
      <c r="J15" s="136"/>
      <c r="K15" s="107"/>
    </row>
    <row r="16" spans="2:11" ht="12.75">
      <c r="B16" s="12"/>
      <c r="C16" s="13"/>
      <c r="D16" s="13"/>
      <c r="E16" s="13"/>
      <c r="F16" s="134"/>
      <c r="G16" s="134"/>
      <c r="H16" s="134"/>
      <c r="I16" s="134"/>
      <c r="J16" s="134"/>
      <c r="K16" s="14"/>
    </row>
    <row r="17" spans="2:11" ht="12.75">
      <c r="B17" s="12"/>
      <c r="C17" s="13"/>
      <c r="D17" s="13"/>
      <c r="E17" s="13"/>
      <c r="F17" s="134"/>
      <c r="G17" s="134"/>
      <c r="H17" s="134"/>
      <c r="I17" s="134"/>
      <c r="J17" s="134"/>
      <c r="K17" s="14"/>
    </row>
    <row r="18" spans="2:11" ht="12.75">
      <c r="B18" s="12"/>
      <c r="C18" s="13"/>
      <c r="D18" s="13"/>
      <c r="E18" s="13"/>
      <c r="F18" s="134"/>
      <c r="G18" s="134"/>
      <c r="H18" s="134"/>
      <c r="I18" s="134"/>
      <c r="J18" s="134"/>
      <c r="K18" s="14"/>
    </row>
    <row r="19" spans="2:11" ht="12.75">
      <c r="B19" s="12"/>
      <c r="C19" s="13"/>
      <c r="D19" s="13"/>
      <c r="E19" s="13"/>
      <c r="F19" s="134"/>
      <c r="G19" s="134"/>
      <c r="H19" s="134"/>
      <c r="I19" s="134"/>
      <c r="J19" s="134"/>
      <c r="K19" s="14"/>
    </row>
    <row r="20" spans="2:11" ht="12.75">
      <c r="B20" s="12"/>
      <c r="C20" s="13"/>
      <c r="D20" s="13"/>
      <c r="E20" s="13"/>
      <c r="F20" s="13"/>
      <c r="G20" s="13"/>
      <c r="H20" s="13"/>
      <c r="I20" s="13"/>
      <c r="J20" s="13"/>
      <c r="K20" s="14"/>
    </row>
    <row r="21" spans="2:11" ht="12.75">
      <c r="B21" s="12"/>
      <c r="C21" s="13"/>
      <c r="D21" s="13"/>
      <c r="E21" s="13"/>
      <c r="F21" s="13"/>
      <c r="G21" s="13"/>
      <c r="H21" s="13"/>
      <c r="I21" s="13"/>
      <c r="J21" s="13"/>
      <c r="K21" s="14"/>
    </row>
    <row r="22" spans="2:11" ht="12.75">
      <c r="B22" s="12"/>
      <c r="C22" s="13"/>
      <c r="D22" s="13"/>
      <c r="E22" s="13"/>
      <c r="F22" s="13"/>
      <c r="G22" s="13"/>
      <c r="H22" s="13"/>
      <c r="I22" s="13"/>
      <c r="J22" s="13"/>
      <c r="K22" s="14"/>
    </row>
    <row r="23" spans="2:11" ht="12.75">
      <c r="B23" s="12"/>
      <c r="C23" s="13"/>
      <c r="D23" s="13"/>
      <c r="E23" s="13"/>
      <c r="F23" s="13"/>
      <c r="G23" s="13"/>
      <c r="H23" s="13"/>
      <c r="I23" s="13"/>
      <c r="J23" s="13"/>
      <c r="K23" s="14"/>
    </row>
    <row r="24" spans="2:11" ht="12.75">
      <c r="B24" s="12"/>
      <c r="C24" s="13"/>
      <c r="D24" s="13"/>
      <c r="E24" s="13"/>
      <c r="F24" s="13"/>
      <c r="G24" s="13"/>
      <c r="H24" s="13"/>
      <c r="I24" s="13"/>
      <c r="J24" s="13"/>
      <c r="K24" s="14"/>
    </row>
    <row r="25" spans="2:11" ht="33.75">
      <c r="B25" s="355" t="s">
        <v>6</v>
      </c>
      <c r="C25" s="356"/>
      <c r="D25" s="356"/>
      <c r="E25" s="356"/>
      <c r="F25" s="356"/>
      <c r="G25" s="356"/>
      <c r="H25" s="356"/>
      <c r="I25" s="356"/>
      <c r="J25" s="356"/>
      <c r="K25" s="357"/>
    </row>
    <row r="26" spans="2:11" ht="12.75">
      <c r="B26" s="12"/>
      <c r="C26" s="353" t="s">
        <v>7</v>
      </c>
      <c r="D26" s="353"/>
      <c r="E26" s="353"/>
      <c r="F26" s="353"/>
      <c r="G26" s="353"/>
      <c r="H26" s="353"/>
      <c r="I26" s="353"/>
      <c r="J26" s="353"/>
      <c r="K26" s="14"/>
    </row>
    <row r="27" spans="2:11" ht="12.75">
      <c r="B27" s="12"/>
      <c r="C27" s="353" t="s">
        <v>8</v>
      </c>
      <c r="D27" s="353"/>
      <c r="E27" s="353"/>
      <c r="F27" s="353"/>
      <c r="G27" s="353"/>
      <c r="H27" s="353"/>
      <c r="I27" s="353"/>
      <c r="J27" s="353"/>
      <c r="K27" s="14"/>
    </row>
    <row r="28" spans="2:11" ht="12.75">
      <c r="B28" s="12"/>
      <c r="C28" s="13"/>
      <c r="D28" s="13"/>
      <c r="E28" s="13"/>
      <c r="F28" s="13"/>
      <c r="G28" s="13"/>
      <c r="H28" s="13"/>
      <c r="I28" s="13"/>
      <c r="J28" s="13"/>
      <c r="K28" s="14"/>
    </row>
    <row r="29" spans="2:11" ht="12.75">
      <c r="B29" s="12"/>
      <c r="C29" s="13"/>
      <c r="D29" s="13"/>
      <c r="E29" s="13"/>
      <c r="F29" s="13"/>
      <c r="G29" s="13"/>
      <c r="H29" s="13"/>
      <c r="I29" s="13"/>
      <c r="J29" s="13"/>
      <c r="K29" s="14"/>
    </row>
    <row r="30" spans="2:11" ht="33.75">
      <c r="B30" s="12"/>
      <c r="C30" s="13"/>
      <c r="D30" s="13"/>
      <c r="E30" s="13"/>
      <c r="F30" s="15" t="s">
        <v>230</v>
      </c>
      <c r="G30" s="13"/>
      <c r="H30" s="13"/>
      <c r="I30" s="13"/>
      <c r="J30" s="13"/>
      <c r="K30" s="14"/>
    </row>
    <row r="31" spans="2:11" ht="12.75">
      <c r="B31" s="12"/>
      <c r="C31" s="13"/>
      <c r="D31" s="13"/>
      <c r="E31" s="13"/>
      <c r="F31" s="13"/>
      <c r="G31" s="13"/>
      <c r="H31" s="13"/>
      <c r="I31" s="13"/>
      <c r="J31" s="13"/>
      <c r="K31" s="14"/>
    </row>
    <row r="32" spans="2:11" ht="12.75">
      <c r="B32" s="12"/>
      <c r="C32" s="13"/>
      <c r="D32" s="13"/>
      <c r="E32" s="13"/>
      <c r="F32" s="13"/>
      <c r="G32" s="13"/>
      <c r="H32" s="13"/>
      <c r="I32" s="13"/>
      <c r="J32" s="13"/>
      <c r="K32" s="14"/>
    </row>
    <row r="33" spans="2:11" ht="12.75">
      <c r="B33" s="12"/>
      <c r="C33" s="13"/>
      <c r="D33" s="13"/>
      <c r="E33" s="13"/>
      <c r="F33" s="13"/>
      <c r="G33" s="13"/>
      <c r="H33" s="13"/>
      <c r="I33" s="13"/>
      <c r="J33" s="13"/>
      <c r="K33" s="14"/>
    </row>
    <row r="34" spans="2:11" ht="12.75">
      <c r="B34" s="12"/>
      <c r="C34" s="13"/>
      <c r="D34" s="13"/>
      <c r="E34" s="13"/>
      <c r="F34" s="13"/>
      <c r="G34" s="13"/>
      <c r="H34" s="13"/>
      <c r="I34" s="13"/>
      <c r="J34" s="13"/>
      <c r="K34" s="14"/>
    </row>
    <row r="35" spans="2:11" ht="12.75">
      <c r="B35" s="12"/>
      <c r="C35" s="13"/>
      <c r="D35" s="13"/>
      <c r="E35" s="13"/>
      <c r="F35" s="13"/>
      <c r="G35" s="13"/>
      <c r="H35" s="13"/>
      <c r="I35" s="13"/>
      <c r="J35" s="13"/>
      <c r="K35" s="14"/>
    </row>
    <row r="36" spans="2:11" ht="12.75">
      <c r="B36" s="12"/>
      <c r="C36" s="13"/>
      <c r="D36" s="13"/>
      <c r="E36" s="13"/>
      <c r="F36" s="13"/>
      <c r="G36" s="13"/>
      <c r="H36" s="13"/>
      <c r="I36" s="13"/>
      <c r="J36" s="13"/>
      <c r="K36" s="14"/>
    </row>
    <row r="37" spans="2:11" ht="12.75">
      <c r="B37" s="12"/>
      <c r="C37" s="13"/>
      <c r="D37" s="13"/>
      <c r="E37" s="13"/>
      <c r="F37" s="13"/>
      <c r="G37" s="13"/>
      <c r="H37" s="13"/>
      <c r="I37" s="13"/>
      <c r="J37" s="13"/>
      <c r="K37" s="14"/>
    </row>
    <row r="38" spans="2:11" ht="12.75">
      <c r="B38" s="12"/>
      <c r="C38" s="13"/>
      <c r="D38" s="13"/>
      <c r="E38" s="13"/>
      <c r="F38" s="13"/>
      <c r="G38" s="13"/>
      <c r="H38" s="13"/>
      <c r="I38" s="13"/>
      <c r="J38" s="13"/>
      <c r="K38" s="14"/>
    </row>
    <row r="39" spans="2:11" ht="12.75">
      <c r="B39" s="12"/>
      <c r="C39" s="13"/>
      <c r="D39" s="13"/>
      <c r="E39" s="13"/>
      <c r="F39" s="13"/>
      <c r="G39" s="13"/>
      <c r="H39" s="13"/>
      <c r="I39" s="13"/>
      <c r="J39" s="13"/>
      <c r="K39" s="14"/>
    </row>
    <row r="40" spans="2:11" ht="12.75">
      <c r="B40" s="12"/>
      <c r="C40" s="13"/>
      <c r="D40" s="13"/>
      <c r="E40" s="13"/>
      <c r="F40" s="13"/>
      <c r="G40" s="13"/>
      <c r="H40" s="13"/>
      <c r="I40" s="13"/>
      <c r="J40" s="13"/>
      <c r="K40" s="14"/>
    </row>
    <row r="41" spans="2:11" ht="12.75">
      <c r="B41" s="12"/>
      <c r="C41" s="13"/>
      <c r="D41" s="13"/>
      <c r="E41" s="13"/>
      <c r="F41" s="13"/>
      <c r="G41" s="13"/>
      <c r="H41" s="13"/>
      <c r="I41" s="13"/>
      <c r="J41" s="13"/>
      <c r="K41" s="14"/>
    </row>
    <row r="42" spans="2:11" ht="12.75">
      <c r="B42" s="12"/>
      <c r="C42" s="13"/>
      <c r="D42" s="13"/>
      <c r="E42" s="13"/>
      <c r="F42" s="13"/>
      <c r="G42" s="13"/>
      <c r="H42" s="13"/>
      <c r="I42" s="13"/>
      <c r="J42" s="13"/>
      <c r="K42" s="14"/>
    </row>
    <row r="43" spans="2:11" ht="12.75">
      <c r="B43" s="12"/>
      <c r="C43" s="13"/>
      <c r="D43" s="13"/>
      <c r="E43" s="13"/>
      <c r="F43" s="13"/>
      <c r="G43" s="13"/>
      <c r="H43" s="13"/>
      <c r="I43" s="13"/>
      <c r="J43" s="13"/>
      <c r="K43" s="14"/>
    </row>
    <row r="44" spans="2:11" ht="12.75">
      <c r="B44" s="12"/>
      <c r="C44" s="13"/>
      <c r="D44" s="13"/>
      <c r="E44" s="13"/>
      <c r="F44" s="13"/>
      <c r="G44" s="13"/>
      <c r="H44" s="13"/>
      <c r="I44" s="13"/>
      <c r="J44" s="13"/>
      <c r="K44" s="14"/>
    </row>
    <row r="45" spans="2:11" ht="9" customHeight="1">
      <c r="B45" s="12"/>
      <c r="C45" s="13"/>
      <c r="D45" s="13"/>
      <c r="E45" s="13"/>
      <c r="F45" s="13"/>
      <c r="G45" s="13"/>
      <c r="H45" s="13"/>
      <c r="I45" s="13"/>
      <c r="J45" s="13"/>
      <c r="K45" s="14"/>
    </row>
    <row r="46" spans="2:11" ht="12.75">
      <c r="B46" s="12"/>
      <c r="C46" s="13"/>
      <c r="D46" s="13"/>
      <c r="E46" s="13"/>
      <c r="F46" s="13"/>
      <c r="G46" s="13"/>
      <c r="H46" s="13"/>
      <c r="I46" s="13"/>
      <c r="J46" s="13"/>
      <c r="K46" s="14"/>
    </row>
    <row r="47" spans="2:11" ht="12.75">
      <c r="B47" s="12"/>
      <c r="C47" s="13"/>
      <c r="D47" s="13"/>
      <c r="E47" s="13"/>
      <c r="F47" s="13"/>
      <c r="G47" s="13"/>
      <c r="H47" s="13"/>
      <c r="I47" s="13"/>
      <c r="J47" s="13"/>
      <c r="K47" s="14"/>
    </row>
    <row r="48" spans="2:11" s="8" customFormat="1" ht="12.75" customHeight="1">
      <c r="B48" s="5"/>
      <c r="C48" s="6" t="s">
        <v>9</v>
      </c>
      <c r="D48" s="6"/>
      <c r="E48" s="6"/>
      <c r="F48" s="6"/>
      <c r="G48" s="6"/>
      <c r="H48" s="354"/>
      <c r="I48" s="354"/>
      <c r="J48" s="6"/>
      <c r="K48" s="7"/>
    </row>
    <row r="49" spans="2:11" s="8" customFormat="1" ht="12.75" customHeight="1">
      <c r="B49" s="5"/>
      <c r="C49" s="6" t="s">
        <v>10</v>
      </c>
      <c r="D49" s="6"/>
      <c r="E49" s="6"/>
      <c r="F49" s="6"/>
      <c r="G49" s="6"/>
      <c r="H49" s="359"/>
      <c r="I49" s="359"/>
      <c r="J49" s="6"/>
      <c r="K49" s="7"/>
    </row>
    <row r="50" spans="2:11" s="8" customFormat="1" ht="12.75" customHeight="1">
      <c r="B50" s="5"/>
      <c r="C50" s="6" t="s">
        <v>11</v>
      </c>
      <c r="D50" s="6"/>
      <c r="E50" s="6"/>
      <c r="F50" s="6"/>
      <c r="G50" s="6"/>
      <c r="H50" s="359" t="s">
        <v>12</v>
      </c>
      <c r="I50" s="359"/>
      <c r="J50" s="6"/>
      <c r="K50" s="7"/>
    </row>
    <row r="51" spans="2:11" s="8" customFormat="1" ht="12.75" customHeight="1">
      <c r="B51" s="5"/>
      <c r="C51" s="6" t="s">
        <v>13</v>
      </c>
      <c r="D51" s="6"/>
      <c r="E51" s="6"/>
      <c r="F51" s="6"/>
      <c r="G51" s="6"/>
      <c r="H51" s="359"/>
      <c r="I51" s="359"/>
      <c r="J51" s="6"/>
      <c r="K51" s="7"/>
    </row>
    <row r="52" spans="2:11" ht="12.75">
      <c r="B52" s="12"/>
      <c r="C52" s="13"/>
      <c r="D52" s="13"/>
      <c r="E52" s="13"/>
      <c r="F52" s="13"/>
      <c r="G52" s="13"/>
      <c r="H52" s="13"/>
      <c r="I52" s="13"/>
      <c r="J52" s="13"/>
      <c r="K52" s="14"/>
    </row>
    <row r="53" spans="2:11" s="19" customFormat="1" ht="12.75" customHeight="1">
      <c r="B53" s="16"/>
      <c r="C53" s="6" t="s">
        <v>14</v>
      </c>
      <c r="D53" s="6"/>
      <c r="E53" s="6"/>
      <c r="F53" s="6"/>
      <c r="G53" s="11" t="s">
        <v>15</v>
      </c>
      <c r="H53" s="352" t="s">
        <v>231</v>
      </c>
      <c r="I53" s="353"/>
      <c r="J53" s="17"/>
      <c r="K53" s="18"/>
    </row>
    <row r="54" spans="2:11" s="19" customFormat="1" ht="12.75" customHeight="1">
      <c r="B54" s="16"/>
      <c r="C54" s="6"/>
      <c r="D54" s="6"/>
      <c r="E54" s="6"/>
      <c r="F54" s="6"/>
      <c r="G54" s="11" t="s">
        <v>16</v>
      </c>
      <c r="H54" s="358" t="s">
        <v>232</v>
      </c>
      <c r="I54" s="353"/>
      <c r="J54" s="17"/>
      <c r="K54" s="18"/>
    </row>
    <row r="55" spans="2:11" s="19" customFormat="1" ht="7.5" customHeight="1">
      <c r="B55" s="16"/>
      <c r="C55" s="6"/>
      <c r="D55" s="6"/>
      <c r="E55" s="6"/>
      <c r="F55" s="6"/>
      <c r="G55" s="11"/>
      <c r="H55" s="11"/>
      <c r="I55" s="11"/>
      <c r="J55" s="17"/>
      <c r="K55" s="18"/>
    </row>
    <row r="56" spans="2:11" s="19" customFormat="1" ht="12.75" customHeight="1">
      <c r="B56" s="16"/>
      <c r="C56" s="6" t="s">
        <v>17</v>
      </c>
      <c r="D56" s="6"/>
      <c r="E56" s="6"/>
      <c r="F56" s="11"/>
      <c r="G56" s="6"/>
      <c r="H56" s="354" t="s">
        <v>391</v>
      </c>
      <c r="I56" s="354"/>
      <c r="J56" s="17"/>
      <c r="K56" s="18"/>
    </row>
    <row r="57" spans="2:11" ht="22.5" customHeight="1">
      <c r="B57" s="20"/>
      <c r="C57" s="22"/>
      <c r="D57" s="22"/>
      <c r="E57" s="22"/>
      <c r="F57" s="22"/>
      <c r="G57" s="22"/>
      <c r="H57" s="22"/>
      <c r="I57" s="22"/>
      <c r="J57" s="22"/>
      <c r="K57" s="23"/>
    </row>
    <row r="58" ht="6.75" customHeight="1"/>
  </sheetData>
  <sheetProtection/>
  <mergeCells count="17">
    <mergeCell ref="H51:I51"/>
    <mergeCell ref="F11:J11"/>
    <mergeCell ref="F4:J4"/>
    <mergeCell ref="F7:J7"/>
    <mergeCell ref="F8:J8"/>
    <mergeCell ref="F12:J12"/>
    <mergeCell ref="H50:I50"/>
    <mergeCell ref="H53:I53"/>
    <mergeCell ref="F3:J3"/>
    <mergeCell ref="H56:I56"/>
    <mergeCell ref="B25:K25"/>
    <mergeCell ref="C26:J26"/>
    <mergeCell ref="C27:J27"/>
    <mergeCell ref="H48:I48"/>
    <mergeCell ref="H54:I54"/>
    <mergeCell ref="H49:I49"/>
    <mergeCell ref="F10:I10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9"/>
  <sheetViews>
    <sheetView zoomScale="90" zoomScaleNormal="90" zoomScalePageLayoutView="0" workbookViewId="0" topLeftCell="A55">
      <selection activeCell="A32" sqref="A32:J79"/>
    </sheetView>
  </sheetViews>
  <sheetFormatPr defaultColWidth="9.140625" defaultRowHeight="12.75"/>
  <cols>
    <col min="1" max="1" width="2.8515625" style="145" customWidth="1"/>
    <col min="2" max="2" width="9.140625" style="145" customWidth="1"/>
    <col min="3" max="3" width="11.28125" style="145" customWidth="1"/>
    <col min="4" max="4" width="14.7109375" style="145" customWidth="1"/>
    <col min="5" max="5" width="12.7109375" style="145" customWidth="1"/>
    <col min="6" max="6" width="12.421875" style="145" customWidth="1"/>
    <col min="7" max="7" width="10.8515625" style="145" customWidth="1"/>
    <col min="8" max="8" width="10.00390625" style="145" customWidth="1"/>
    <col min="9" max="9" width="15.421875" style="145" customWidth="1"/>
    <col min="10" max="10" width="14.57421875" style="145" customWidth="1"/>
    <col min="11" max="11" width="4.7109375" style="145" customWidth="1"/>
    <col min="12" max="12" width="1.8515625" style="145" customWidth="1"/>
    <col min="13" max="16384" width="9.140625" style="145" customWidth="1"/>
  </cols>
  <sheetData>
    <row r="1" spans="1:10" ht="12.75">
      <c r="A1" s="216"/>
      <c r="B1" s="153" t="s">
        <v>400</v>
      </c>
      <c r="C1" s="253"/>
      <c r="D1" s="253"/>
      <c r="E1" s="216"/>
      <c r="F1" s="216"/>
      <c r="G1" s="216"/>
      <c r="H1" s="216"/>
      <c r="I1" s="216"/>
      <c r="J1" s="216"/>
    </row>
    <row r="2" spans="1:10" ht="12.75">
      <c r="A2" s="216"/>
      <c r="B2" s="153" t="s">
        <v>401</v>
      </c>
      <c r="C2" s="253"/>
      <c r="D2" s="253"/>
      <c r="E2" s="216"/>
      <c r="F2" s="216"/>
      <c r="G2" s="216"/>
      <c r="H2" s="216"/>
      <c r="I2" s="216"/>
      <c r="J2" s="216"/>
    </row>
    <row r="3" spans="1:10" ht="12.75">
      <c r="A3" s="216"/>
      <c r="B3" s="252"/>
      <c r="C3" s="216"/>
      <c r="D3" s="216"/>
      <c r="E3" s="216"/>
      <c r="F3" s="216"/>
      <c r="G3" s="216"/>
      <c r="H3" s="216"/>
      <c r="I3" s="252" t="s">
        <v>364</v>
      </c>
      <c r="J3" s="216"/>
    </row>
    <row r="4" spans="1:10" ht="12.75">
      <c r="A4" s="216"/>
      <c r="B4" s="252"/>
      <c r="C4" s="216"/>
      <c r="D4" s="216"/>
      <c r="E4" s="216"/>
      <c r="F4" s="216"/>
      <c r="G4" s="216"/>
      <c r="H4" s="216"/>
      <c r="I4" s="216"/>
      <c r="J4" s="216"/>
    </row>
    <row r="5" spans="1:12" ht="13.5" thickBot="1">
      <c r="A5" s="251"/>
      <c r="B5" s="251"/>
      <c r="C5" s="251"/>
      <c r="D5" s="251"/>
      <c r="E5" s="251"/>
      <c r="F5" s="251"/>
      <c r="G5" s="251"/>
      <c r="H5" s="251"/>
      <c r="I5" s="250"/>
      <c r="J5" s="249" t="s">
        <v>342</v>
      </c>
      <c r="K5" s="148"/>
      <c r="L5" s="148"/>
    </row>
    <row r="6" spans="1:12" ht="15.75" customHeight="1">
      <c r="A6" s="396" t="s">
        <v>341</v>
      </c>
      <c r="B6" s="397"/>
      <c r="C6" s="397"/>
      <c r="D6" s="397"/>
      <c r="E6" s="397"/>
      <c r="F6" s="397"/>
      <c r="G6" s="397"/>
      <c r="H6" s="397"/>
      <c r="I6" s="397"/>
      <c r="J6" s="398"/>
      <c r="K6" s="294"/>
      <c r="L6" s="294"/>
    </row>
    <row r="7" spans="1:10" ht="26.25" customHeight="1" thickBot="1">
      <c r="A7" s="275"/>
      <c r="B7" s="399" t="s">
        <v>363</v>
      </c>
      <c r="C7" s="399"/>
      <c r="D7" s="399"/>
      <c r="E7" s="399"/>
      <c r="F7" s="400"/>
      <c r="G7" s="293" t="s">
        <v>339</v>
      </c>
      <c r="H7" s="293" t="s">
        <v>338</v>
      </c>
      <c r="I7" s="292" t="s">
        <v>281</v>
      </c>
      <c r="J7" s="291" t="s">
        <v>280</v>
      </c>
    </row>
    <row r="8" spans="1:10" ht="16.5" customHeight="1">
      <c r="A8" s="290">
        <v>1</v>
      </c>
      <c r="B8" s="401" t="s">
        <v>362</v>
      </c>
      <c r="C8" s="402"/>
      <c r="D8" s="402"/>
      <c r="E8" s="402"/>
      <c r="F8" s="402"/>
      <c r="G8" s="289">
        <v>70</v>
      </c>
      <c r="H8" s="289">
        <v>11100</v>
      </c>
      <c r="I8" s="288">
        <f>I9+I10+I11</f>
        <v>85396000</v>
      </c>
      <c r="J8" s="287">
        <f>J9+J10+J11</f>
        <v>0</v>
      </c>
    </row>
    <row r="9" spans="1:10" ht="17.25" customHeight="1">
      <c r="A9" s="286" t="s">
        <v>277</v>
      </c>
      <c r="B9" s="403" t="s">
        <v>361</v>
      </c>
      <c r="C9" s="403"/>
      <c r="D9" s="403"/>
      <c r="E9" s="403"/>
      <c r="F9" s="404"/>
      <c r="G9" s="285" t="s">
        <v>360</v>
      </c>
      <c r="H9" s="276">
        <v>11101</v>
      </c>
      <c r="I9" s="284"/>
      <c r="J9" s="284"/>
    </row>
    <row r="10" spans="1:10" ht="16.5" customHeight="1">
      <c r="A10" s="272" t="s">
        <v>333</v>
      </c>
      <c r="B10" s="403" t="s">
        <v>359</v>
      </c>
      <c r="C10" s="403"/>
      <c r="D10" s="403"/>
      <c r="E10" s="403"/>
      <c r="F10" s="404"/>
      <c r="G10" s="276">
        <v>704</v>
      </c>
      <c r="H10" s="276">
        <v>11102</v>
      </c>
      <c r="I10" s="284">
        <v>85396000</v>
      </c>
      <c r="J10" s="284"/>
    </row>
    <row r="11" spans="1:10" ht="16.5" customHeight="1">
      <c r="A11" s="272" t="s">
        <v>331</v>
      </c>
      <c r="B11" s="403" t="s">
        <v>358</v>
      </c>
      <c r="C11" s="403"/>
      <c r="D11" s="403"/>
      <c r="E11" s="403"/>
      <c r="F11" s="404"/>
      <c r="G11" s="271">
        <v>705</v>
      </c>
      <c r="H11" s="276">
        <v>11103</v>
      </c>
      <c r="I11" s="284"/>
      <c r="J11" s="284">
        <v>0</v>
      </c>
    </row>
    <row r="12" spans="1:10" ht="16.5" customHeight="1">
      <c r="A12" s="283">
        <v>2</v>
      </c>
      <c r="B12" s="405" t="s">
        <v>357</v>
      </c>
      <c r="C12" s="405"/>
      <c r="D12" s="405"/>
      <c r="E12" s="405"/>
      <c r="F12" s="406"/>
      <c r="G12" s="262">
        <v>708</v>
      </c>
      <c r="H12" s="279">
        <v>11104</v>
      </c>
      <c r="I12" s="261"/>
      <c r="J12" s="261">
        <v>0</v>
      </c>
    </row>
    <row r="13" spans="1:10" ht="16.5" customHeight="1">
      <c r="A13" s="282" t="s">
        <v>277</v>
      </c>
      <c r="B13" s="403" t="s">
        <v>356</v>
      </c>
      <c r="C13" s="403"/>
      <c r="D13" s="403"/>
      <c r="E13" s="403"/>
      <c r="F13" s="404"/>
      <c r="G13" s="276">
        <v>7081</v>
      </c>
      <c r="H13" s="281">
        <v>111041</v>
      </c>
      <c r="I13" s="261"/>
      <c r="J13" s="261"/>
    </row>
    <row r="14" spans="1:10" ht="16.5" customHeight="1">
      <c r="A14" s="282" t="s">
        <v>274</v>
      </c>
      <c r="B14" s="403" t="s">
        <v>355</v>
      </c>
      <c r="C14" s="403"/>
      <c r="D14" s="403"/>
      <c r="E14" s="403"/>
      <c r="F14" s="404"/>
      <c r="G14" s="276">
        <v>7082</v>
      </c>
      <c r="H14" s="281">
        <v>111042</v>
      </c>
      <c r="I14" s="261"/>
      <c r="J14" s="261"/>
    </row>
    <row r="15" spans="1:10" ht="16.5" customHeight="1">
      <c r="A15" s="282" t="s">
        <v>289</v>
      </c>
      <c r="B15" s="403" t="s">
        <v>354</v>
      </c>
      <c r="C15" s="403"/>
      <c r="D15" s="403"/>
      <c r="E15" s="403"/>
      <c r="F15" s="404"/>
      <c r="G15" s="276">
        <v>7083</v>
      </c>
      <c r="H15" s="281">
        <v>111043</v>
      </c>
      <c r="I15" s="261"/>
      <c r="J15" s="261"/>
    </row>
    <row r="16" spans="1:10" ht="29.25" customHeight="1">
      <c r="A16" s="280">
        <v>3</v>
      </c>
      <c r="B16" s="405" t="s">
        <v>353</v>
      </c>
      <c r="C16" s="405"/>
      <c r="D16" s="405"/>
      <c r="E16" s="405"/>
      <c r="F16" s="406"/>
      <c r="G16" s="262">
        <v>71</v>
      </c>
      <c r="H16" s="279">
        <v>11201</v>
      </c>
      <c r="I16" s="261">
        <v>0</v>
      </c>
      <c r="J16" s="268">
        <v>0</v>
      </c>
    </row>
    <row r="17" spans="1:10" ht="16.5" customHeight="1">
      <c r="A17" s="278"/>
      <c r="B17" s="407" t="s">
        <v>352</v>
      </c>
      <c r="C17" s="407"/>
      <c r="D17" s="407"/>
      <c r="E17" s="407"/>
      <c r="F17" s="408"/>
      <c r="G17" s="277"/>
      <c r="H17" s="276">
        <v>112011</v>
      </c>
      <c r="I17" s="261"/>
      <c r="J17" s="268"/>
    </row>
    <row r="18" spans="1:10" ht="16.5" customHeight="1">
      <c r="A18" s="278"/>
      <c r="B18" s="407" t="s">
        <v>351</v>
      </c>
      <c r="C18" s="407"/>
      <c r="D18" s="407"/>
      <c r="E18" s="407"/>
      <c r="F18" s="408"/>
      <c r="G18" s="277"/>
      <c r="H18" s="276">
        <v>112012</v>
      </c>
      <c r="I18" s="261"/>
      <c r="J18" s="268"/>
    </row>
    <row r="19" spans="1:10" ht="16.5" customHeight="1">
      <c r="A19" s="275">
        <v>4</v>
      </c>
      <c r="B19" s="405" t="s">
        <v>350</v>
      </c>
      <c r="C19" s="405"/>
      <c r="D19" s="405"/>
      <c r="E19" s="405"/>
      <c r="F19" s="406"/>
      <c r="G19" s="274">
        <v>72</v>
      </c>
      <c r="H19" s="273">
        <v>11300</v>
      </c>
      <c r="I19" s="261"/>
      <c r="J19" s="261"/>
    </row>
    <row r="20" spans="1:10" ht="16.5" customHeight="1">
      <c r="A20" s="272"/>
      <c r="B20" s="409" t="s">
        <v>349</v>
      </c>
      <c r="C20" s="410"/>
      <c r="D20" s="410"/>
      <c r="E20" s="410"/>
      <c r="F20" s="410"/>
      <c r="G20" s="270"/>
      <c r="H20" s="269">
        <v>11301</v>
      </c>
      <c r="I20" s="261"/>
      <c r="J20" s="268"/>
    </row>
    <row r="21" spans="1:10" ht="16.5" customHeight="1">
      <c r="A21" s="263">
        <v>5</v>
      </c>
      <c r="B21" s="406" t="s">
        <v>348</v>
      </c>
      <c r="C21" s="411"/>
      <c r="D21" s="411"/>
      <c r="E21" s="411"/>
      <c r="F21" s="411"/>
      <c r="G21" s="266">
        <v>73</v>
      </c>
      <c r="H21" s="266">
        <v>11400</v>
      </c>
      <c r="I21" s="261">
        <v>0</v>
      </c>
      <c r="J21" s="268">
        <v>0</v>
      </c>
    </row>
    <row r="22" spans="1:10" ht="16.5" customHeight="1">
      <c r="A22" s="267">
        <v>6</v>
      </c>
      <c r="B22" s="406" t="s">
        <v>347</v>
      </c>
      <c r="C22" s="411"/>
      <c r="D22" s="411"/>
      <c r="E22" s="411"/>
      <c r="F22" s="411"/>
      <c r="G22" s="266">
        <v>75</v>
      </c>
      <c r="H22" s="265">
        <v>11500</v>
      </c>
      <c r="I22" s="264">
        <v>24683</v>
      </c>
      <c r="J22" s="264"/>
    </row>
    <row r="23" spans="1:10" ht="16.5" customHeight="1">
      <c r="A23" s="263">
        <v>7</v>
      </c>
      <c r="B23" s="405" t="s">
        <v>346</v>
      </c>
      <c r="C23" s="405"/>
      <c r="D23" s="405"/>
      <c r="E23" s="405"/>
      <c r="F23" s="406"/>
      <c r="G23" s="262">
        <v>77</v>
      </c>
      <c r="H23" s="262">
        <v>11600</v>
      </c>
      <c r="I23" s="261"/>
      <c r="J23" s="261"/>
    </row>
    <row r="24" spans="1:10" ht="16.5" customHeight="1" thickBot="1">
      <c r="A24" s="260" t="s">
        <v>345</v>
      </c>
      <c r="B24" s="412" t="s">
        <v>344</v>
      </c>
      <c r="C24" s="412"/>
      <c r="D24" s="412"/>
      <c r="E24" s="412"/>
      <c r="F24" s="412"/>
      <c r="G24" s="259"/>
      <c r="H24" s="259">
        <v>11800</v>
      </c>
      <c r="I24" s="258">
        <f>SUM(I10:I23)</f>
        <v>85420683</v>
      </c>
      <c r="J24" s="257">
        <f>J8+J23+J22</f>
        <v>0</v>
      </c>
    </row>
    <row r="25" spans="1:10" ht="16.5" customHeight="1">
      <c r="A25" s="256"/>
      <c r="B25" s="255"/>
      <c r="C25" s="255"/>
      <c r="D25" s="255"/>
      <c r="E25" s="255"/>
      <c r="F25" s="255"/>
      <c r="G25" s="255"/>
      <c r="H25" s="255"/>
      <c r="I25" s="254"/>
      <c r="J25" s="254"/>
    </row>
    <row r="26" spans="1:10" ht="16.5" customHeight="1">
      <c r="A26" s="256"/>
      <c r="B26" s="255"/>
      <c r="C26" s="255"/>
      <c r="D26" s="255"/>
      <c r="E26" s="255"/>
      <c r="F26" s="255"/>
      <c r="G26" s="255"/>
      <c r="H26" s="255"/>
      <c r="I26" s="146" t="s">
        <v>271</v>
      </c>
      <c r="J26" s="254"/>
    </row>
    <row r="27" spans="1:10" ht="16.5" customHeight="1">
      <c r="A27" s="256"/>
      <c r="B27" s="255"/>
      <c r="C27" s="255"/>
      <c r="D27" s="255"/>
      <c r="E27" s="255"/>
      <c r="F27" s="255"/>
      <c r="G27" s="255"/>
      <c r="H27" s="255"/>
      <c r="I27" s="150" t="s">
        <v>399</v>
      </c>
      <c r="J27" s="254"/>
    </row>
    <row r="28" spans="1:10" ht="16.5" customHeight="1">
      <c r="A28" s="256"/>
      <c r="B28" s="255"/>
      <c r="C28" s="255"/>
      <c r="D28" s="255"/>
      <c r="E28" s="255"/>
      <c r="F28" s="255"/>
      <c r="G28" s="255"/>
      <c r="H28" s="255"/>
      <c r="I28" s="230"/>
      <c r="J28" s="254"/>
    </row>
    <row r="29" spans="1:10" ht="16.5" customHeight="1">
      <c r="A29" s="256"/>
      <c r="B29" s="255"/>
      <c r="C29" s="255"/>
      <c r="D29" s="255"/>
      <c r="E29" s="255"/>
      <c r="F29" s="255"/>
      <c r="G29" s="255"/>
      <c r="H29" s="255"/>
      <c r="I29" s="254"/>
      <c r="J29" s="254"/>
    </row>
    <row r="30" spans="1:10" ht="16.5" customHeight="1">
      <c r="A30" s="256"/>
      <c r="B30" s="255"/>
      <c r="C30" s="255"/>
      <c r="D30" s="255"/>
      <c r="E30" s="255"/>
      <c r="F30" s="255"/>
      <c r="G30" s="255"/>
      <c r="H30" s="255"/>
      <c r="I30" s="254"/>
      <c r="J30" s="254"/>
    </row>
    <row r="31" spans="1:10" ht="16.5" customHeight="1">
      <c r="A31" s="256"/>
      <c r="B31" s="255"/>
      <c r="C31" s="255"/>
      <c r="D31" s="255"/>
      <c r="E31" s="255"/>
      <c r="F31" s="255"/>
      <c r="G31" s="255"/>
      <c r="H31" s="255"/>
      <c r="I31" s="254"/>
      <c r="J31" s="254"/>
    </row>
    <row r="32" spans="1:10" ht="12.75">
      <c r="A32" s="216"/>
      <c r="B32" s="153" t="s">
        <v>400</v>
      </c>
      <c r="C32" s="253"/>
      <c r="D32" s="253"/>
      <c r="E32" s="216"/>
      <c r="F32" s="216"/>
      <c r="G32" s="216"/>
      <c r="H32" s="216"/>
      <c r="I32" s="216"/>
      <c r="J32" s="216"/>
    </row>
    <row r="33" spans="1:10" ht="12.75">
      <c r="A33" s="216"/>
      <c r="B33" s="153" t="s">
        <v>401</v>
      </c>
      <c r="C33" s="253"/>
      <c r="D33" s="253"/>
      <c r="E33" s="216"/>
      <c r="F33" s="216"/>
      <c r="G33" s="216"/>
      <c r="H33" s="216"/>
      <c r="I33" s="216"/>
      <c r="J33" s="216"/>
    </row>
    <row r="34" spans="1:10" ht="12.75">
      <c r="A34" s="216"/>
      <c r="B34" s="252"/>
      <c r="C34" s="216"/>
      <c r="D34" s="216"/>
      <c r="E34" s="216"/>
      <c r="F34" s="216"/>
      <c r="G34" s="216"/>
      <c r="H34" s="216"/>
      <c r="I34" s="252" t="s">
        <v>343</v>
      </c>
      <c r="J34" s="216"/>
    </row>
    <row r="35" spans="1:12" ht="12.75" customHeight="1">
      <c r="A35" s="251"/>
      <c r="B35" s="251"/>
      <c r="C35" s="251"/>
      <c r="D35" s="251"/>
      <c r="E35" s="251"/>
      <c r="F35" s="251"/>
      <c r="G35" s="251"/>
      <c r="H35" s="251"/>
      <c r="I35" s="250"/>
      <c r="J35" s="249" t="s">
        <v>342</v>
      </c>
      <c r="K35" s="148"/>
      <c r="L35" s="148"/>
    </row>
    <row r="36" spans="1:10" ht="12.75">
      <c r="A36" s="413" t="s">
        <v>341</v>
      </c>
      <c r="B36" s="414"/>
      <c r="C36" s="414"/>
      <c r="D36" s="414"/>
      <c r="E36" s="414"/>
      <c r="F36" s="414"/>
      <c r="G36" s="414"/>
      <c r="H36" s="414"/>
      <c r="I36" s="414"/>
      <c r="J36" s="415"/>
    </row>
    <row r="37" spans="1:10" ht="24.75" customHeight="1" thickBot="1">
      <c r="A37" s="248"/>
      <c r="B37" s="416" t="s">
        <v>340</v>
      </c>
      <c r="C37" s="417"/>
      <c r="D37" s="417"/>
      <c r="E37" s="417"/>
      <c r="F37" s="418"/>
      <c r="G37" s="247" t="s">
        <v>339</v>
      </c>
      <c r="H37" s="247" t="s">
        <v>338</v>
      </c>
      <c r="I37" s="246" t="s">
        <v>281</v>
      </c>
      <c r="J37" s="246" t="s">
        <v>280</v>
      </c>
    </row>
    <row r="38" spans="1:12" ht="16.5" customHeight="1">
      <c r="A38" s="245">
        <v>1</v>
      </c>
      <c r="B38" s="419" t="s">
        <v>337</v>
      </c>
      <c r="C38" s="420"/>
      <c r="D38" s="420"/>
      <c r="E38" s="420"/>
      <c r="F38" s="420"/>
      <c r="G38" s="244">
        <v>60</v>
      </c>
      <c r="H38" s="244">
        <v>12100</v>
      </c>
      <c r="I38" s="243">
        <f>SUM(I39:I43)</f>
        <v>57134326</v>
      </c>
      <c r="J38" s="243">
        <f>SUM(J39:J43)</f>
        <v>0</v>
      </c>
      <c r="L38" s="230"/>
    </row>
    <row r="39" spans="1:12" ht="16.5" customHeight="1">
      <c r="A39" s="242" t="s">
        <v>336</v>
      </c>
      <c r="B39" s="421" t="s">
        <v>335</v>
      </c>
      <c r="C39" s="421" t="s">
        <v>307</v>
      </c>
      <c r="D39" s="421"/>
      <c r="E39" s="421"/>
      <c r="F39" s="421"/>
      <c r="G39" s="235" t="s">
        <v>334</v>
      </c>
      <c r="H39" s="235">
        <v>12101</v>
      </c>
      <c r="I39" s="234">
        <f>20000+13514376+233950+3366000+40000000</f>
        <v>57134326</v>
      </c>
      <c r="J39" s="234"/>
      <c r="L39" s="230"/>
    </row>
    <row r="40" spans="1:12" ht="12" customHeight="1">
      <c r="A40" s="242" t="s">
        <v>333</v>
      </c>
      <c r="B40" s="421" t="s">
        <v>332</v>
      </c>
      <c r="C40" s="421" t="s">
        <v>307</v>
      </c>
      <c r="D40" s="421"/>
      <c r="E40" s="421"/>
      <c r="F40" s="421"/>
      <c r="G40" s="235"/>
      <c r="H40" s="241">
        <v>12102</v>
      </c>
      <c r="I40" s="234"/>
      <c r="J40" s="234"/>
      <c r="L40" s="230"/>
    </row>
    <row r="41" spans="1:12" ht="16.5" customHeight="1">
      <c r="A41" s="242" t="s">
        <v>331</v>
      </c>
      <c r="B41" s="421" t="s">
        <v>330</v>
      </c>
      <c r="C41" s="421" t="s">
        <v>307</v>
      </c>
      <c r="D41" s="421"/>
      <c r="E41" s="421"/>
      <c r="F41" s="421"/>
      <c r="G41" s="235" t="s">
        <v>329</v>
      </c>
      <c r="H41" s="235">
        <v>12103</v>
      </c>
      <c r="I41" s="234"/>
      <c r="J41" s="234"/>
      <c r="L41" s="230"/>
    </row>
    <row r="42" spans="1:12" ht="16.5" customHeight="1">
      <c r="A42" s="242" t="s">
        <v>328</v>
      </c>
      <c r="B42" s="422" t="s">
        <v>327</v>
      </c>
      <c r="C42" s="421" t="s">
        <v>307</v>
      </c>
      <c r="D42" s="421"/>
      <c r="E42" s="421"/>
      <c r="F42" s="421"/>
      <c r="G42" s="235"/>
      <c r="H42" s="241">
        <v>12104</v>
      </c>
      <c r="I42" s="234"/>
      <c r="J42" s="234"/>
      <c r="L42" s="230"/>
    </row>
    <row r="43" spans="1:12" ht="16.5" customHeight="1">
      <c r="A43" s="242" t="s">
        <v>326</v>
      </c>
      <c r="B43" s="421" t="s">
        <v>325</v>
      </c>
      <c r="C43" s="421" t="s">
        <v>307</v>
      </c>
      <c r="D43" s="421"/>
      <c r="E43" s="421"/>
      <c r="F43" s="421"/>
      <c r="G43" s="235" t="s">
        <v>324</v>
      </c>
      <c r="H43" s="241">
        <v>12105</v>
      </c>
      <c r="I43" s="234"/>
      <c r="J43" s="234"/>
      <c r="L43" s="230"/>
    </row>
    <row r="44" spans="1:12" ht="16.5" customHeight="1">
      <c r="A44" s="233">
        <v>2</v>
      </c>
      <c r="B44" s="423" t="s">
        <v>323</v>
      </c>
      <c r="C44" s="423"/>
      <c r="D44" s="423"/>
      <c r="E44" s="423"/>
      <c r="F44" s="423"/>
      <c r="G44" s="232">
        <v>64</v>
      </c>
      <c r="H44" s="232">
        <v>12200</v>
      </c>
      <c r="I44" s="237">
        <f>I45+I46</f>
        <v>1456934</v>
      </c>
      <c r="J44" s="237">
        <f>J45+J46</f>
        <v>0</v>
      </c>
      <c r="L44" s="230"/>
    </row>
    <row r="45" spans="1:12" ht="16.5" customHeight="1">
      <c r="A45" s="236" t="s">
        <v>322</v>
      </c>
      <c r="B45" s="423" t="s">
        <v>321</v>
      </c>
      <c r="C45" s="424"/>
      <c r="D45" s="424"/>
      <c r="E45" s="424"/>
      <c r="F45" s="424"/>
      <c r="G45" s="241">
        <v>641</v>
      </c>
      <c r="H45" s="241">
        <v>12201</v>
      </c>
      <c r="I45" s="234">
        <v>1335000</v>
      </c>
      <c r="J45" s="234"/>
      <c r="L45" s="230"/>
    </row>
    <row r="46" spans="1:12" ht="16.5" customHeight="1">
      <c r="A46" s="236" t="s">
        <v>320</v>
      </c>
      <c r="B46" s="424" t="s">
        <v>319</v>
      </c>
      <c r="C46" s="424"/>
      <c r="D46" s="424"/>
      <c r="E46" s="424"/>
      <c r="F46" s="424"/>
      <c r="G46" s="241">
        <v>644</v>
      </c>
      <c r="H46" s="241">
        <v>12202</v>
      </c>
      <c r="I46" s="234">
        <v>121934</v>
      </c>
      <c r="J46" s="234"/>
      <c r="L46" s="230"/>
    </row>
    <row r="47" spans="1:12" ht="16.5" customHeight="1">
      <c r="A47" s="233">
        <v>3</v>
      </c>
      <c r="B47" s="423" t="s">
        <v>393</v>
      </c>
      <c r="C47" s="423"/>
      <c r="D47" s="423"/>
      <c r="E47" s="423"/>
      <c r="F47" s="423"/>
      <c r="G47" s="232">
        <v>6816</v>
      </c>
      <c r="H47" s="232">
        <v>12300</v>
      </c>
      <c r="I47" s="237">
        <v>6232834</v>
      </c>
      <c r="J47" s="237"/>
      <c r="L47" s="230"/>
    </row>
    <row r="48" spans="1:12" ht="16.5" customHeight="1">
      <c r="A48" s="233">
        <v>4</v>
      </c>
      <c r="B48" s="423" t="s">
        <v>318</v>
      </c>
      <c r="C48" s="423"/>
      <c r="D48" s="423"/>
      <c r="E48" s="423"/>
      <c r="F48" s="423"/>
      <c r="G48" s="232">
        <v>61</v>
      </c>
      <c r="H48" s="232">
        <v>12400</v>
      </c>
      <c r="I48" s="237">
        <f>SUM(I49:I63)</f>
        <v>20559469</v>
      </c>
      <c r="J48" s="237">
        <f>SUM(J49:J63)</f>
        <v>0</v>
      </c>
      <c r="L48" s="230"/>
    </row>
    <row r="49" spans="1:12" ht="16.5" customHeight="1">
      <c r="A49" s="236" t="s">
        <v>277</v>
      </c>
      <c r="B49" s="425" t="s">
        <v>317</v>
      </c>
      <c r="C49" s="425"/>
      <c r="D49" s="425"/>
      <c r="E49" s="425"/>
      <c r="F49" s="425"/>
      <c r="G49" s="235"/>
      <c r="H49" s="235">
        <v>12401</v>
      </c>
      <c r="I49" s="234"/>
      <c r="J49" s="234"/>
      <c r="L49" s="230"/>
    </row>
    <row r="50" spans="1:12" ht="16.5" customHeight="1">
      <c r="A50" s="236" t="s">
        <v>274</v>
      </c>
      <c r="B50" s="425" t="s">
        <v>316</v>
      </c>
      <c r="C50" s="425"/>
      <c r="D50" s="425"/>
      <c r="E50" s="425"/>
      <c r="F50" s="425"/>
      <c r="G50" s="224">
        <v>611</v>
      </c>
      <c r="H50" s="235">
        <v>12402</v>
      </c>
      <c r="I50" s="234"/>
      <c r="J50" s="234"/>
      <c r="L50" s="230"/>
    </row>
    <row r="51" spans="1:12" ht="16.5" customHeight="1">
      <c r="A51" s="236" t="s">
        <v>289</v>
      </c>
      <c r="B51" s="425" t="s">
        <v>315</v>
      </c>
      <c r="C51" s="425"/>
      <c r="D51" s="425"/>
      <c r="E51" s="425"/>
      <c r="F51" s="425"/>
      <c r="G51" s="235">
        <v>613</v>
      </c>
      <c r="H51" s="235">
        <v>12403</v>
      </c>
      <c r="I51" s="234">
        <v>19966667</v>
      </c>
      <c r="J51" s="234"/>
      <c r="L51" s="230"/>
    </row>
    <row r="52" spans="1:12" ht="16.5" customHeight="1">
      <c r="A52" s="236" t="s">
        <v>287</v>
      </c>
      <c r="B52" s="425" t="s">
        <v>314</v>
      </c>
      <c r="C52" s="425"/>
      <c r="D52" s="425"/>
      <c r="E52" s="425"/>
      <c r="F52" s="425"/>
      <c r="G52" s="224">
        <v>615</v>
      </c>
      <c r="H52" s="235">
        <v>12404</v>
      </c>
      <c r="I52" s="240"/>
      <c r="J52" s="240"/>
      <c r="L52" s="230"/>
    </row>
    <row r="53" spans="1:12" ht="16.5" customHeight="1">
      <c r="A53" s="236" t="s">
        <v>313</v>
      </c>
      <c r="B53" s="425" t="s">
        <v>312</v>
      </c>
      <c r="C53" s="425"/>
      <c r="D53" s="425"/>
      <c r="E53" s="425"/>
      <c r="F53" s="425"/>
      <c r="G53" s="224">
        <v>616</v>
      </c>
      <c r="H53" s="235">
        <v>12405</v>
      </c>
      <c r="I53" s="234"/>
      <c r="J53" s="234"/>
      <c r="L53" s="230"/>
    </row>
    <row r="54" spans="1:12" ht="16.5" customHeight="1">
      <c r="A54" s="236" t="s">
        <v>311</v>
      </c>
      <c r="B54" s="425" t="s">
        <v>310</v>
      </c>
      <c r="C54" s="425"/>
      <c r="D54" s="425"/>
      <c r="E54" s="425"/>
      <c r="F54" s="425"/>
      <c r="G54" s="224">
        <v>617</v>
      </c>
      <c r="H54" s="235">
        <v>12406</v>
      </c>
      <c r="I54" s="234"/>
      <c r="J54" s="234"/>
      <c r="L54" s="230"/>
    </row>
    <row r="55" spans="1:12" ht="16.5" customHeight="1">
      <c r="A55" s="236" t="s">
        <v>309</v>
      </c>
      <c r="B55" s="421" t="s">
        <v>308</v>
      </c>
      <c r="C55" s="421" t="s">
        <v>307</v>
      </c>
      <c r="D55" s="421"/>
      <c r="E55" s="421"/>
      <c r="F55" s="421"/>
      <c r="G55" s="224">
        <v>618</v>
      </c>
      <c r="H55" s="235">
        <v>12407</v>
      </c>
      <c r="I55" s="234">
        <f>567806+24996</f>
        <v>592802</v>
      </c>
      <c r="J55" s="234"/>
      <c r="L55" s="230"/>
    </row>
    <row r="56" spans="1:12" ht="16.5" customHeight="1">
      <c r="A56" s="236" t="s">
        <v>306</v>
      </c>
      <c r="B56" s="421" t="s">
        <v>305</v>
      </c>
      <c r="C56" s="421"/>
      <c r="D56" s="421"/>
      <c r="E56" s="421"/>
      <c r="F56" s="421"/>
      <c r="G56" s="224">
        <v>623</v>
      </c>
      <c r="H56" s="235">
        <v>12408</v>
      </c>
      <c r="I56" s="234"/>
      <c r="J56" s="234"/>
      <c r="L56" s="230"/>
    </row>
    <row r="57" spans="1:12" ht="16.5" customHeight="1">
      <c r="A57" s="236" t="s">
        <v>304</v>
      </c>
      <c r="B57" s="421" t="s">
        <v>303</v>
      </c>
      <c r="C57" s="421"/>
      <c r="D57" s="421"/>
      <c r="E57" s="421"/>
      <c r="F57" s="421"/>
      <c r="G57" s="224">
        <v>624</v>
      </c>
      <c r="H57" s="235">
        <v>12409</v>
      </c>
      <c r="I57" s="234"/>
      <c r="J57" s="234"/>
      <c r="L57" s="230"/>
    </row>
    <row r="58" spans="1:12" ht="16.5" customHeight="1">
      <c r="A58" s="236" t="s">
        <v>302</v>
      </c>
      <c r="B58" s="421" t="s">
        <v>301</v>
      </c>
      <c r="C58" s="421"/>
      <c r="D58" s="421"/>
      <c r="E58" s="421"/>
      <c r="F58" s="421"/>
      <c r="G58" s="224">
        <v>625</v>
      </c>
      <c r="H58" s="235">
        <v>12410</v>
      </c>
      <c r="I58" s="234"/>
      <c r="J58" s="234"/>
      <c r="L58" s="230"/>
    </row>
    <row r="59" spans="1:12" ht="16.5" customHeight="1">
      <c r="A59" s="236" t="s">
        <v>300</v>
      </c>
      <c r="B59" s="421" t="s">
        <v>299</v>
      </c>
      <c r="C59" s="421"/>
      <c r="D59" s="421"/>
      <c r="E59" s="421"/>
      <c r="F59" s="421"/>
      <c r="G59" s="224">
        <v>626</v>
      </c>
      <c r="H59" s="235">
        <v>12411</v>
      </c>
      <c r="I59" s="239"/>
      <c r="J59" s="239"/>
      <c r="L59" s="230"/>
    </row>
    <row r="60" spans="1:12" ht="16.5" customHeight="1">
      <c r="A60" s="238" t="s">
        <v>298</v>
      </c>
      <c r="B60" s="421" t="s">
        <v>297</v>
      </c>
      <c r="C60" s="421"/>
      <c r="D60" s="421"/>
      <c r="E60" s="421"/>
      <c r="F60" s="421"/>
      <c r="G60" s="224">
        <v>627</v>
      </c>
      <c r="H60" s="235">
        <v>12412</v>
      </c>
      <c r="I60" s="234"/>
      <c r="J60" s="234"/>
      <c r="L60" s="230"/>
    </row>
    <row r="61" spans="1:12" ht="16.5" customHeight="1">
      <c r="A61" s="236"/>
      <c r="B61" s="426" t="s">
        <v>296</v>
      </c>
      <c r="C61" s="426"/>
      <c r="D61" s="426"/>
      <c r="E61" s="426"/>
      <c r="F61" s="426"/>
      <c r="G61" s="224">
        <v>6271</v>
      </c>
      <c r="H61" s="224">
        <v>124121</v>
      </c>
      <c r="I61" s="234"/>
      <c r="J61" s="234"/>
      <c r="L61" s="230"/>
    </row>
    <row r="62" spans="1:12" ht="16.5" customHeight="1">
      <c r="A62" s="236"/>
      <c r="B62" s="426" t="s">
        <v>295</v>
      </c>
      <c r="C62" s="426"/>
      <c r="D62" s="426"/>
      <c r="E62" s="426"/>
      <c r="F62" s="426"/>
      <c r="G62" s="224">
        <v>6272</v>
      </c>
      <c r="H62" s="224">
        <v>124122</v>
      </c>
      <c r="I62" s="234"/>
      <c r="J62" s="234"/>
      <c r="L62" s="230"/>
    </row>
    <row r="63" spans="1:12" ht="16.5" customHeight="1">
      <c r="A63" s="236" t="s">
        <v>294</v>
      </c>
      <c r="B63" s="421" t="s">
        <v>293</v>
      </c>
      <c r="C63" s="421"/>
      <c r="D63" s="421"/>
      <c r="E63" s="421"/>
      <c r="F63" s="421"/>
      <c r="G63" s="224">
        <v>628</v>
      </c>
      <c r="H63" s="224">
        <v>12413</v>
      </c>
      <c r="I63" s="234"/>
      <c r="J63" s="234"/>
      <c r="L63" s="230"/>
    </row>
    <row r="64" spans="1:12" ht="16.5" customHeight="1">
      <c r="A64" s="233">
        <v>5</v>
      </c>
      <c r="B64" s="422" t="s">
        <v>292</v>
      </c>
      <c r="C64" s="421"/>
      <c r="D64" s="421"/>
      <c r="E64" s="421"/>
      <c r="F64" s="421"/>
      <c r="G64" s="220">
        <v>63</v>
      </c>
      <c r="H64" s="220">
        <v>12500</v>
      </c>
      <c r="I64" s="237">
        <f>SUM(I65:I68)</f>
        <v>37120</v>
      </c>
      <c r="J64" s="237">
        <f>J65+J66+J67+J68</f>
        <v>0</v>
      </c>
      <c r="L64" s="230"/>
    </row>
    <row r="65" spans="1:12" ht="16.5" customHeight="1">
      <c r="A65" s="236" t="s">
        <v>277</v>
      </c>
      <c r="B65" s="421" t="s">
        <v>291</v>
      </c>
      <c r="C65" s="421"/>
      <c r="D65" s="421"/>
      <c r="E65" s="421"/>
      <c r="F65" s="421"/>
      <c r="G65" s="224">
        <v>632</v>
      </c>
      <c r="H65" s="224">
        <v>12501</v>
      </c>
      <c r="I65" s="237"/>
      <c r="J65" s="237"/>
      <c r="L65" s="230"/>
    </row>
    <row r="66" spans="1:12" ht="16.5" customHeight="1">
      <c r="A66" s="236" t="s">
        <v>274</v>
      </c>
      <c r="B66" s="421" t="s">
        <v>290</v>
      </c>
      <c r="C66" s="421"/>
      <c r="D66" s="421"/>
      <c r="E66" s="421"/>
      <c r="F66" s="421"/>
      <c r="G66" s="224">
        <v>633</v>
      </c>
      <c r="H66" s="224">
        <v>12502</v>
      </c>
      <c r="I66" s="237"/>
      <c r="J66" s="237"/>
      <c r="L66" s="230"/>
    </row>
    <row r="67" spans="1:12" ht="16.5" customHeight="1">
      <c r="A67" s="236" t="s">
        <v>289</v>
      </c>
      <c r="B67" s="421" t="s">
        <v>288</v>
      </c>
      <c r="C67" s="421"/>
      <c r="D67" s="421"/>
      <c r="E67" s="421"/>
      <c r="F67" s="421"/>
      <c r="G67" s="224">
        <v>634</v>
      </c>
      <c r="H67" s="224">
        <v>12503</v>
      </c>
      <c r="I67" s="237">
        <v>37120</v>
      </c>
      <c r="J67" s="237">
        <v>0</v>
      </c>
      <c r="L67" s="230"/>
    </row>
    <row r="68" spans="1:12" ht="16.5" customHeight="1">
      <c r="A68" s="236" t="s">
        <v>287</v>
      </c>
      <c r="B68" s="421" t="s">
        <v>286</v>
      </c>
      <c r="C68" s="421"/>
      <c r="D68" s="421"/>
      <c r="E68" s="421"/>
      <c r="F68" s="421"/>
      <c r="G68" s="224" t="s">
        <v>285</v>
      </c>
      <c r="H68" s="224">
        <v>12504</v>
      </c>
      <c r="I68" s="234"/>
      <c r="J68" s="234"/>
      <c r="L68" s="230"/>
    </row>
    <row r="69" spans="1:12" ht="12.75" customHeight="1">
      <c r="A69" s="233" t="s">
        <v>284</v>
      </c>
      <c r="B69" s="423" t="s">
        <v>283</v>
      </c>
      <c r="C69" s="423"/>
      <c r="D69" s="423"/>
      <c r="E69" s="423"/>
      <c r="F69" s="423"/>
      <c r="G69" s="224"/>
      <c r="H69" s="224">
        <v>12600</v>
      </c>
      <c r="I69" s="231">
        <f>I38+I44+I47+I48+I64</f>
        <v>85420683</v>
      </c>
      <c r="J69" s="231">
        <f>J38+J44+J47+J48+J64</f>
        <v>0</v>
      </c>
      <c r="L69" s="230"/>
    </row>
    <row r="70" spans="1:10" ht="16.5" customHeight="1">
      <c r="A70" s="229"/>
      <c r="B70" s="142" t="s">
        <v>282</v>
      </c>
      <c r="C70" s="143"/>
      <c r="D70" s="143"/>
      <c r="E70" s="143"/>
      <c r="F70" s="143"/>
      <c r="G70" s="143"/>
      <c r="H70" s="143"/>
      <c r="I70" s="228" t="s">
        <v>281</v>
      </c>
      <c r="J70" s="228" t="s">
        <v>280</v>
      </c>
    </row>
    <row r="71" spans="1:10" ht="16.5" customHeight="1">
      <c r="A71" s="227">
        <v>1</v>
      </c>
      <c r="B71" s="427" t="s">
        <v>279</v>
      </c>
      <c r="C71" s="427"/>
      <c r="D71" s="427"/>
      <c r="E71" s="427"/>
      <c r="F71" s="427"/>
      <c r="G71" s="220"/>
      <c r="H71" s="220">
        <v>14000</v>
      </c>
      <c r="I71" s="220"/>
      <c r="J71" s="220"/>
    </row>
    <row r="72" spans="1:10" ht="16.5" customHeight="1">
      <c r="A72" s="227">
        <v>2</v>
      </c>
      <c r="B72" s="427" t="s">
        <v>278</v>
      </c>
      <c r="C72" s="427"/>
      <c r="D72" s="427"/>
      <c r="E72" s="427"/>
      <c r="F72" s="427"/>
      <c r="G72" s="220"/>
      <c r="H72" s="220">
        <v>15000</v>
      </c>
      <c r="I72" s="220"/>
      <c r="J72" s="220"/>
    </row>
    <row r="73" spans="1:10" ht="16.5" customHeight="1">
      <c r="A73" s="226" t="s">
        <v>277</v>
      </c>
      <c r="B73" s="425" t="s">
        <v>276</v>
      </c>
      <c r="C73" s="425"/>
      <c r="D73" s="425"/>
      <c r="E73" s="425"/>
      <c r="F73" s="425"/>
      <c r="G73" s="220"/>
      <c r="H73" s="224">
        <v>15001</v>
      </c>
      <c r="I73" s="220"/>
      <c r="J73" s="220"/>
    </row>
    <row r="74" spans="1:10" ht="16.5" customHeight="1">
      <c r="A74" s="226"/>
      <c r="B74" s="428" t="s">
        <v>275</v>
      </c>
      <c r="C74" s="428"/>
      <c r="D74" s="428"/>
      <c r="E74" s="428"/>
      <c r="F74" s="428"/>
      <c r="G74" s="220"/>
      <c r="H74" s="224">
        <v>150011</v>
      </c>
      <c r="I74" s="220"/>
      <c r="J74" s="220"/>
    </row>
    <row r="75" spans="1:10" ht="16.5" customHeight="1">
      <c r="A75" s="225" t="s">
        <v>274</v>
      </c>
      <c r="B75" s="425" t="s">
        <v>273</v>
      </c>
      <c r="C75" s="425"/>
      <c r="D75" s="425"/>
      <c r="E75" s="425"/>
      <c r="F75" s="425"/>
      <c r="G75" s="220"/>
      <c r="H75" s="224">
        <v>15002</v>
      </c>
      <c r="I75" s="220"/>
      <c r="J75" s="220"/>
    </row>
    <row r="76" spans="1:10" ht="13.5" thickBot="1">
      <c r="A76" s="223"/>
      <c r="B76" s="429" t="s">
        <v>272</v>
      </c>
      <c r="C76" s="429"/>
      <c r="D76" s="429"/>
      <c r="E76" s="429"/>
      <c r="F76" s="429"/>
      <c r="G76" s="222"/>
      <c r="H76" s="221">
        <v>150021</v>
      </c>
      <c r="I76" s="220"/>
      <c r="J76" s="220"/>
    </row>
    <row r="77" spans="1:10" ht="12.75">
      <c r="A77" s="149"/>
      <c r="B77" s="149"/>
      <c r="C77" s="149"/>
      <c r="D77" s="149"/>
      <c r="E77" s="149"/>
      <c r="F77" s="149"/>
      <c r="G77" s="149"/>
      <c r="H77" s="149"/>
      <c r="I77" s="219"/>
      <c r="J77" s="219"/>
    </row>
    <row r="78" spans="1:10" ht="15.75">
      <c r="A78" s="216"/>
      <c r="B78" s="216"/>
      <c r="C78" s="216"/>
      <c r="D78" s="216"/>
      <c r="E78" s="216"/>
      <c r="F78" s="216"/>
      <c r="G78" s="216"/>
      <c r="H78" s="363" t="s">
        <v>255</v>
      </c>
      <c r="I78" s="363"/>
      <c r="J78" s="363"/>
    </row>
    <row r="79" spans="1:10" ht="15.75">
      <c r="A79" s="216"/>
      <c r="B79" s="216"/>
      <c r="C79" s="216"/>
      <c r="D79" s="216"/>
      <c r="E79" s="216"/>
      <c r="F79" s="216"/>
      <c r="G79" s="216"/>
      <c r="H79" s="362" t="s">
        <v>228</v>
      </c>
      <c r="I79" s="362"/>
      <c r="J79" s="362"/>
    </row>
    <row r="80" spans="1:10" ht="15.75">
      <c r="A80" s="216"/>
      <c r="B80" s="216"/>
      <c r="C80" s="216"/>
      <c r="D80" s="216"/>
      <c r="E80" s="216"/>
      <c r="F80" s="216"/>
      <c r="G80" s="216"/>
      <c r="H80" s="216"/>
      <c r="I80" s="216"/>
      <c r="J80" s="218"/>
    </row>
    <row r="81" spans="1:10" ht="15.75">
      <c r="A81" s="216"/>
      <c r="B81" s="216"/>
      <c r="C81" s="216"/>
      <c r="D81" s="216"/>
      <c r="E81" s="216"/>
      <c r="F81" s="216"/>
      <c r="G81" s="216"/>
      <c r="H81" s="216"/>
      <c r="I81" s="216"/>
      <c r="J81" s="218"/>
    </row>
    <row r="82" spans="1:10" ht="15.75">
      <c r="A82" s="216"/>
      <c r="B82" s="217"/>
      <c r="C82" s="216"/>
      <c r="D82" s="216"/>
      <c r="E82" s="216"/>
      <c r="F82" s="216"/>
      <c r="G82" s="216"/>
      <c r="H82" s="216"/>
      <c r="I82" s="216"/>
      <c r="J82" s="218"/>
    </row>
    <row r="83" spans="1:10" ht="12.75">
      <c r="A83" s="216"/>
      <c r="B83" s="217"/>
      <c r="C83" s="216"/>
      <c r="D83" s="216"/>
      <c r="E83" s="216"/>
      <c r="F83" s="216"/>
      <c r="G83" s="216"/>
      <c r="H83" s="216"/>
      <c r="I83" s="216"/>
      <c r="J83" s="216"/>
    </row>
    <row r="84" spans="1:10" ht="12.75">
      <c r="A84" s="216"/>
      <c r="B84" s="217"/>
      <c r="C84" s="216"/>
      <c r="D84" s="216"/>
      <c r="E84" s="216"/>
      <c r="F84" s="216"/>
      <c r="G84" s="216"/>
      <c r="H84" s="216"/>
      <c r="I84" s="216"/>
      <c r="J84" s="216"/>
    </row>
    <row r="85" spans="1:10" ht="12.75">
      <c r="A85" s="216"/>
      <c r="B85" s="217"/>
      <c r="C85" s="216"/>
      <c r="D85" s="216"/>
      <c r="E85" s="216"/>
      <c r="F85" s="216"/>
      <c r="G85" s="216"/>
      <c r="H85" s="216"/>
      <c r="I85" s="216"/>
      <c r="J85" s="216"/>
    </row>
    <row r="86" spans="1:10" ht="12.75">
      <c r="A86" s="216"/>
      <c r="B86" s="216"/>
      <c r="C86" s="216"/>
      <c r="D86" s="216"/>
      <c r="E86" s="216"/>
      <c r="F86" s="216"/>
      <c r="G86" s="216"/>
      <c r="H86" s="216"/>
      <c r="I86" s="216"/>
      <c r="J86" s="216"/>
    </row>
    <row r="87" spans="1:10" ht="12.75">
      <c r="A87" s="216"/>
      <c r="B87" s="216"/>
      <c r="C87" s="216"/>
      <c r="D87" s="216"/>
      <c r="E87" s="216"/>
      <c r="F87" s="216"/>
      <c r="G87" s="216"/>
      <c r="H87" s="216"/>
      <c r="I87" s="216"/>
      <c r="J87" s="216"/>
    </row>
    <row r="88" spans="1:10" ht="12.75">
      <c r="A88" s="216"/>
      <c r="B88" s="216"/>
      <c r="C88" s="216"/>
      <c r="D88" s="216"/>
      <c r="E88" s="216"/>
      <c r="F88" s="216"/>
      <c r="G88" s="216"/>
      <c r="H88" s="216"/>
      <c r="I88" s="216"/>
      <c r="J88" s="216"/>
    </row>
    <row r="89" spans="1:10" ht="12.75">
      <c r="A89" s="216"/>
      <c r="B89" s="216"/>
      <c r="C89" s="216"/>
      <c r="D89" s="216"/>
      <c r="E89" s="216"/>
      <c r="F89" s="216"/>
      <c r="G89" s="216"/>
      <c r="H89" s="216"/>
      <c r="I89" s="216"/>
      <c r="J89" s="216"/>
    </row>
    <row r="90" spans="1:10" ht="12.75">
      <c r="A90" s="216"/>
      <c r="B90" s="216"/>
      <c r="C90" s="216"/>
      <c r="D90" s="216"/>
      <c r="E90" s="216"/>
      <c r="F90" s="216"/>
      <c r="G90" s="216"/>
      <c r="H90" s="216"/>
      <c r="I90" s="216"/>
      <c r="J90" s="216"/>
    </row>
    <row r="91" spans="1:10" ht="12.75">
      <c r="A91" s="216"/>
      <c r="B91" s="216"/>
      <c r="C91" s="216"/>
      <c r="D91" s="216"/>
      <c r="E91" s="216"/>
      <c r="F91" s="216"/>
      <c r="G91" s="216"/>
      <c r="H91" s="216"/>
      <c r="I91" s="216"/>
      <c r="J91" s="216"/>
    </row>
    <row r="92" spans="1:10" ht="12.75">
      <c r="A92" s="216"/>
      <c r="B92" s="216"/>
      <c r="C92" s="216"/>
      <c r="D92" s="216"/>
      <c r="E92" s="216"/>
      <c r="F92" s="216"/>
      <c r="G92" s="216"/>
      <c r="H92" s="216"/>
      <c r="I92" s="216"/>
      <c r="J92" s="216"/>
    </row>
    <row r="93" spans="1:10" ht="12.75">
      <c r="A93" s="216"/>
      <c r="B93" s="216"/>
      <c r="C93" s="216"/>
      <c r="D93" s="216"/>
      <c r="E93" s="216"/>
      <c r="F93" s="216"/>
      <c r="G93" s="216"/>
      <c r="H93" s="216"/>
      <c r="I93" s="216"/>
      <c r="J93" s="216"/>
    </row>
    <row r="94" spans="1:10" ht="12.75">
      <c r="A94" s="216"/>
      <c r="B94" s="216"/>
      <c r="C94" s="216"/>
      <c r="D94" s="216"/>
      <c r="E94" s="216"/>
      <c r="F94" s="216"/>
      <c r="G94" s="216"/>
      <c r="H94" s="216"/>
      <c r="I94" s="216"/>
      <c r="J94" s="216"/>
    </row>
    <row r="95" spans="1:10" ht="12.75">
      <c r="A95" s="216"/>
      <c r="B95" s="216"/>
      <c r="C95" s="216"/>
      <c r="D95" s="216"/>
      <c r="E95" s="216"/>
      <c r="F95" s="216"/>
      <c r="G95" s="216"/>
      <c r="H95" s="216"/>
      <c r="I95" s="216"/>
      <c r="J95" s="216"/>
    </row>
    <row r="96" spans="1:10" ht="12.75">
      <c r="A96" s="216"/>
      <c r="B96" s="216"/>
      <c r="C96" s="216"/>
      <c r="D96" s="216"/>
      <c r="E96" s="216"/>
      <c r="F96" s="216"/>
      <c r="G96" s="216"/>
      <c r="H96" s="216"/>
      <c r="I96" s="216"/>
      <c r="J96" s="216"/>
    </row>
    <row r="97" spans="1:10" ht="12.75">
      <c r="A97" s="216"/>
      <c r="B97" s="216"/>
      <c r="C97" s="216"/>
      <c r="D97" s="216"/>
      <c r="E97" s="216"/>
      <c r="F97" s="216"/>
      <c r="G97" s="216"/>
      <c r="H97" s="216"/>
      <c r="I97" s="216"/>
      <c r="J97" s="216"/>
    </row>
    <row r="98" spans="1:10" ht="12.75">
      <c r="A98" s="216"/>
      <c r="B98" s="216"/>
      <c r="C98" s="216"/>
      <c r="D98" s="216"/>
      <c r="E98" s="216"/>
      <c r="F98" s="216"/>
      <c r="G98" s="216"/>
      <c r="H98" s="216"/>
      <c r="I98" s="216"/>
      <c r="J98" s="216"/>
    </row>
    <row r="99" spans="1:10" ht="12.75">
      <c r="A99" s="216"/>
      <c r="B99" s="216"/>
      <c r="C99" s="216"/>
      <c r="D99" s="216"/>
      <c r="E99" s="216"/>
      <c r="F99" s="216"/>
      <c r="G99" s="216"/>
      <c r="H99" s="216"/>
      <c r="I99" s="216"/>
      <c r="J99" s="216"/>
    </row>
    <row r="100" spans="1:10" ht="12.75">
      <c r="A100" s="216"/>
      <c r="B100" s="216"/>
      <c r="C100" s="216"/>
      <c r="D100" s="216"/>
      <c r="E100" s="216"/>
      <c r="F100" s="216"/>
      <c r="G100" s="216"/>
      <c r="H100" s="216"/>
      <c r="I100" s="216"/>
      <c r="J100" s="216"/>
    </row>
    <row r="101" spans="1:10" ht="12.75">
      <c r="A101" s="216"/>
      <c r="B101" s="216"/>
      <c r="C101" s="216"/>
      <c r="D101" s="216"/>
      <c r="E101" s="216"/>
      <c r="F101" s="216"/>
      <c r="G101" s="216"/>
      <c r="H101" s="216"/>
      <c r="I101" s="216"/>
      <c r="J101" s="216"/>
    </row>
    <row r="102" spans="1:10" ht="12.75">
      <c r="A102" s="216"/>
      <c r="B102" s="216"/>
      <c r="C102" s="216"/>
      <c r="D102" s="216"/>
      <c r="E102" s="216"/>
      <c r="F102" s="216"/>
      <c r="G102" s="216"/>
      <c r="H102" s="216"/>
      <c r="I102" s="216"/>
      <c r="J102" s="216"/>
    </row>
    <row r="103" spans="1:10" ht="12.75">
      <c r="A103" s="216"/>
      <c r="B103" s="216"/>
      <c r="C103" s="216"/>
      <c r="D103" s="216"/>
      <c r="E103" s="216"/>
      <c r="F103" s="216"/>
      <c r="G103" s="216"/>
      <c r="H103" s="216"/>
      <c r="I103" s="216"/>
      <c r="J103" s="216"/>
    </row>
    <row r="104" spans="1:10" ht="12.75">
      <c r="A104" s="216"/>
      <c r="B104" s="216"/>
      <c r="C104" s="216"/>
      <c r="D104" s="216"/>
      <c r="E104" s="216"/>
      <c r="F104" s="216"/>
      <c r="G104" s="216"/>
      <c r="H104" s="216"/>
      <c r="I104" s="216"/>
      <c r="J104" s="216"/>
    </row>
    <row r="105" spans="1:10" ht="12.75">
      <c r="A105" s="216"/>
      <c r="B105" s="216"/>
      <c r="C105" s="216"/>
      <c r="D105" s="216"/>
      <c r="E105" s="216"/>
      <c r="F105" s="216"/>
      <c r="G105" s="216"/>
      <c r="H105" s="216"/>
      <c r="I105" s="216"/>
      <c r="J105" s="216"/>
    </row>
    <row r="106" spans="1:10" ht="12.75">
      <c r="A106" s="216"/>
      <c r="B106" s="216"/>
      <c r="C106" s="216"/>
      <c r="D106" s="216"/>
      <c r="E106" s="216"/>
      <c r="F106" s="216"/>
      <c r="G106" s="216"/>
      <c r="H106" s="216"/>
      <c r="I106" s="216"/>
      <c r="J106" s="216"/>
    </row>
    <row r="107" spans="1:10" ht="12.75">
      <c r="A107" s="216"/>
      <c r="B107" s="216"/>
      <c r="C107" s="216"/>
      <c r="D107" s="216"/>
      <c r="E107" s="216"/>
      <c r="F107" s="216"/>
      <c r="G107" s="216"/>
      <c r="H107" s="216"/>
      <c r="I107" s="216"/>
      <c r="J107" s="216"/>
    </row>
    <row r="108" spans="1:10" ht="12.75">
      <c r="A108" s="216"/>
      <c r="B108" s="216"/>
      <c r="C108" s="216"/>
      <c r="D108" s="216"/>
      <c r="E108" s="216"/>
      <c r="F108" s="216"/>
      <c r="G108" s="216"/>
      <c r="H108" s="216"/>
      <c r="I108" s="216"/>
      <c r="J108" s="216"/>
    </row>
    <row r="109" spans="1:10" ht="12.75">
      <c r="A109" s="216"/>
      <c r="B109" s="216"/>
      <c r="C109" s="216"/>
      <c r="D109" s="216"/>
      <c r="E109" s="216"/>
      <c r="F109" s="216"/>
      <c r="G109" s="216"/>
      <c r="H109" s="216"/>
      <c r="I109" s="216"/>
      <c r="J109" s="216"/>
    </row>
    <row r="110" spans="1:10" ht="12.75">
      <c r="A110" s="216"/>
      <c r="B110" s="216"/>
      <c r="C110" s="216"/>
      <c r="D110" s="216"/>
      <c r="E110" s="216"/>
      <c r="F110" s="216"/>
      <c r="G110" s="216"/>
      <c r="H110" s="216"/>
      <c r="I110" s="216"/>
      <c r="J110" s="216"/>
    </row>
    <row r="111" spans="1:10" ht="12.75">
      <c r="A111" s="216"/>
      <c r="B111" s="216"/>
      <c r="C111" s="216"/>
      <c r="D111" s="216"/>
      <c r="E111" s="216"/>
      <c r="F111" s="216"/>
      <c r="G111" s="216"/>
      <c r="H111" s="216"/>
      <c r="I111" s="216"/>
      <c r="J111" s="216"/>
    </row>
    <row r="112" spans="1:10" ht="12.75">
      <c r="A112" s="216"/>
      <c r="B112" s="216"/>
      <c r="C112" s="216"/>
      <c r="D112" s="216"/>
      <c r="E112" s="216"/>
      <c r="F112" s="216"/>
      <c r="G112" s="216"/>
      <c r="H112" s="216"/>
      <c r="I112" s="216"/>
      <c r="J112" s="216"/>
    </row>
    <row r="113" spans="1:10" ht="12.75">
      <c r="A113" s="216"/>
      <c r="B113" s="216"/>
      <c r="C113" s="216"/>
      <c r="D113" s="216"/>
      <c r="E113" s="216"/>
      <c r="F113" s="216"/>
      <c r="G113" s="216"/>
      <c r="H113" s="216"/>
      <c r="I113" s="216"/>
      <c r="J113" s="216"/>
    </row>
    <row r="114" spans="1:10" ht="12.75">
      <c r="A114" s="216"/>
      <c r="B114" s="216"/>
      <c r="C114" s="216"/>
      <c r="D114" s="216"/>
      <c r="E114" s="216"/>
      <c r="F114" s="216"/>
      <c r="G114" s="216"/>
      <c r="H114" s="216"/>
      <c r="I114" s="216"/>
      <c r="J114" s="216"/>
    </row>
    <row r="115" spans="1:10" ht="12.75">
      <c r="A115" s="216"/>
      <c r="B115" s="216"/>
      <c r="C115" s="216"/>
      <c r="D115" s="216"/>
      <c r="E115" s="216"/>
      <c r="F115" s="216"/>
      <c r="G115" s="216"/>
      <c r="H115" s="216"/>
      <c r="I115" s="216"/>
      <c r="J115" s="216"/>
    </row>
    <row r="116" spans="1:10" ht="12.75">
      <c r="A116" s="216"/>
      <c r="B116" s="216"/>
      <c r="C116" s="216"/>
      <c r="D116" s="216"/>
      <c r="E116" s="216"/>
      <c r="F116" s="216"/>
      <c r="G116" s="216"/>
      <c r="H116" s="216"/>
      <c r="I116" s="216"/>
      <c r="J116" s="216"/>
    </row>
    <row r="117" spans="1:10" ht="12.75">
      <c r="A117" s="216"/>
      <c r="B117" s="216"/>
      <c r="C117" s="216"/>
      <c r="D117" s="216"/>
      <c r="E117" s="216"/>
      <c r="F117" s="216"/>
      <c r="G117" s="216"/>
      <c r="H117" s="216"/>
      <c r="I117" s="216"/>
      <c r="J117" s="216"/>
    </row>
    <row r="118" spans="1:10" ht="12.75">
      <c r="A118" s="216"/>
      <c r="B118" s="216"/>
      <c r="C118" s="216"/>
      <c r="D118" s="216"/>
      <c r="E118" s="216"/>
      <c r="F118" s="216"/>
      <c r="G118" s="216"/>
      <c r="H118" s="216"/>
      <c r="I118" s="216"/>
      <c r="J118" s="216"/>
    </row>
    <row r="119" spans="1:10" ht="12.75">
      <c r="A119" s="216"/>
      <c r="B119" s="216"/>
      <c r="C119" s="216"/>
      <c r="D119" s="216"/>
      <c r="E119" s="216"/>
      <c r="F119" s="216"/>
      <c r="G119" s="216"/>
      <c r="H119" s="216"/>
      <c r="I119" s="216"/>
      <c r="J119" s="216"/>
    </row>
    <row r="120" spans="1:10" ht="12.75">
      <c r="A120" s="216"/>
      <c r="B120" s="216"/>
      <c r="C120" s="216"/>
      <c r="D120" s="216"/>
      <c r="E120" s="216"/>
      <c r="F120" s="216"/>
      <c r="G120" s="216"/>
      <c r="H120" s="216"/>
      <c r="I120" s="216"/>
      <c r="J120" s="216"/>
    </row>
    <row r="121" spans="1:10" ht="12.75">
      <c r="A121" s="216"/>
      <c r="B121" s="216"/>
      <c r="C121" s="216"/>
      <c r="D121" s="216"/>
      <c r="E121" s="216"/>
      <c r="F121" s="216"/>
      <c r="G121" s="216"/>
      <c r="H121" s="216"/>
      <c r="I121" s="216"/>
      <c r="J121" s="216"/>
    </row>
    <row r="122" spans="1:10" ht="12.75">
      <c r="A122" s="216"/>
      <c r="B122" s="216"/>
      <c r="C122" s="216"/>
      <c r="D122" s="216"/>
      <c r="E122" s="216"/>
      <c r="F122" s="216"/>
      <c r="G122" s="216"/>
      <c r="H122" s="216"/>
      <c r="I122" s="216"/>
      <c r="J122" s="216"/>
    </row>
    <row r="123" spans="1:10" ht="12.75">
      <c r="A123" s="216"/>
      <c r="B123" s="216"/>
      <c r="C123" s="216"/>
      <c r="D123" s="216"/>
      <c r="E123" s="216"/>
      <c r="F123" s="216"/>
      <c r="G123" s="216"/>
      <c r="H123" s="216"/>
      <c r="I123" s="216"/>
      <c r="J123" s="216"/>
    </row>
    <row r="124" spans="1:10" ht="12.75">
      <c r="A124" s="216"/>
      <c r="B124" s="216"/>
      <c r="C124" s="216"/>
      <c r="D124" s="216"/>
      <c r="E124" s="216"/>
      <c r="F124" s="216"/>
      <c r="G124" s="216"/>
      <c r="H124" s="216"/>
      <c r="I124" s="216"/>
      <c r="J124" s="216"/>
    </row>
    <row r="125" spans="1:10" ht="12.75">
      <c r="A125" s="216"/>
      <c r="B125" s="216"/>
      <c r="C125" s="216"/>
      <c r="D125" s="216"/>
      <c r="E125" s="216"/>
      <c r="F125" s="216"/>
      <c r="G125" s="216"/>
      <c r="H125" s="216"/>
      <c r="I125" s="216"/>
      <c r="J125" s="216"/>
    </row>
    <row r="126" spans="1:10" ht="12.75">
      <c r="A126" s="216"/>
      <c r="B126" s="216"/>
      <c r="C126" s="216"/>
      <c r="D126" s="216"/>
      <c r="E126" s="216"/>
      <c r="F126" s="216"/>
      <c r="G126" s="216"/>
      <c r="H126" s="216"/>
      <c r="I126" s="216"/>
      <c r="J126" s="216"/>
    </row>
    <row r="127" spans="1:10" ht="12.75">
      <c r="A127" s="216"/>
      <c r="B127" s="216"/>
      <c r="C127" s="216"/>
      <c r="D127" s="216"/>
      <c r="E127" s="216"/>
      <c r="F127" s="216"/>
      <c r="G127" s="216"/>
      <c r="H127" s="216"/>
      <c r="I127" s="216"/>
      <c r="J127" s="216"/>
    </row>
    <row r="128" spans="1:10" ht="12.75">
      <c r="A128" s="216"/>
      <c r="B128" s="216"/>
      <c r="C128" s="216"/>
      <c r="D128" s="216"/>
      <c r="E128" s="216"/>
      <c r="F128" s="216"/>
      <c r="G128" s="216"/>
      <c r="H128" s="216"/>
      <c r="I128" s="216"/>
      <c r="J128" s="216"/>
    </row>
    <row r="129" spans="1:10" ht="12.75">
      <c r="A129" s="216"/>
      <c r="B129" s="216"/>
      <c r="C129" s="216"/>
      <c r="D129" s="216"/>
      <c r="E129" s="216"/>
      <c r="F129" s="216"/>
      <c r="G129" s="216"/>
      <c r="H129" s="216"/>
      <c r="I129" s="216"/>
      <c r="J129" s="216"/>
    </row>
    <row r="130" spans="1:10" ht="12.75">
      <c r="A130" s="216"/>
      <c r="B130" s="216"/>
      <c r="C130" s="216"/>
      <c r="D130" s="216"/>
      <c r="E130" s="216"/>
      <c r="F130" s="216"/>
      <c r="G130" s="216"/>
      <c r="H130" s="216"/>
      <c r="I130" s="216"/>
      <c r="J130" s="216"/>
    </row>
    <row r="131" spans="1:10" ht="12.75">
      <c r="A131" s="216"/>
      <c r="B131" s="216"/>
      <c r="C131" s="216"/>
      <c r="D131" s="216"/>
      <c r="E131" s="216"/>
      <c r="F131" s="216"/>
      <c r="G131" s="216"/>
      <c r="H131" s="216"/>
      <c r="I131" s="216"/>
      <c r="J131" s="216"/>
    </row>
    <row r="132" spans="1:10" ht="12.75">
      <c r="A132" s="216"/>
      <c r="B132" s="216"/>
      <c r="C132" s="216"/>
      <c r="D132" s="216"/>
      <c r="E132" s="216"/>
      <c r="F132" s="216"/>
      <c r="G132" s="216"/>
      <c r="H132" s="216"/>
      <c r="I132" s="216"/>
      <c r="J132" s="216"/>
    </row>
    <row r="133" spans="1:10" ht="12.75">
      <c r="A133" s="216"/>
      <c r="B133" s="216"/>
      <c r="C133" s="216"/>
      <c r="D133" s="216"/>
      <c r="E133" s="216"/>
      <c r="F133" s="216"/>
      <c r="G133" s="216"/>
      <c r="H133" s="216"/>
      <c r="I133" s="216"/>
      <c r="J133" s="216"/>
    </row>
    <row r="134" spans="1:10" ht="12.75">
      <c r="A134" s="216"/>
      <c r="B134" s="216"/>
      <c r="C134" s="216"/>
      <c r="D134" s="216"/>
      <c r="E134" s="216"/>
      <c r="F134" s="216"/>
      <c r="G134" s="216"/>
      <c r="H134" s="216"/>
      <c r="I134" s="216"/>
      <c r="J134" s="216"/>
    </row>
    <row r="135" spans="1:10" ht="12.75">
      <c r="A135" s="216"/>
      <c r="B135" s="216"/>
      <c r="C135" s="216"/>
      <c r="D135" s="216"/>
      <c r="E135" s="216"/>
      <c r="F135" s="216"/>
      <c r="G135" s="216"/>
      <c r="H135" s="216"/>
      <c r="I135" s="216"/>
      <c r="J135" s="216"/>
    </row>
    <row r="136" spans="1:10" ht="12.75">
      <c r="A136" s="216"/>
      <c r="B136" s="216"/>
      <c r="C136" s="216"/>
      <c r="D136" s="216"/>
      <c r="E136" s="216"/>
      <c r="F136" s="216"/>
      <c r="G136" s="216"/>
      <c r="H136" s="216"/>
      <c r="I136" s="216"/>
      <c r="J136" s="216"/>
    </row>
    <row r="137" spans="1:10" ht="12.75">
      <c r="A137" s="216"/>
      <c r="B137" s="216"/>
      <c r="C137" s="216"/>
      <c r="D137" s="216"/>
      <c r="E137" s="216"/>
      <c r="F137" s="216"/>
      <c r="G137" s="216"/>
      <c r="H137" s="216"/>
      <c r="I137" s="216"/>
      <c r="J137" s="216"/>
    </row>
    <row r="138" spans="1:10" ht="12.75">
      <c r="A138" s="216"/>
      <c r="B138" s="216"/>
      <c r="C138" s="216"/>
      <c r="D138" s="216"/>
      <c r="E138" s="216"/>
      <c r="F138" s="216"/>
      <c r="G138" s="216"/>
      <c r="H138" s="216"/>
      <c r="I138" s="216"/>
      <c r="J138" s="216"/>
    </row>
    <row r="139" spans="1:10" ht="12.75">
      <c r="A139" s="216"/>
      <c r="B139" s="216"/>
      <c r="C139" s="216"/>
      <c r="D139" s="216"/>
      <c r="E139" s="216"/>
      <c r="F139" s="216"/>
      <c r="G139" s="216"/>
      <c r="H139" s="216"/>
      <c r="I139" s="216"/>
      <c r="J139" s="216"/>
    </row>
    <row r="140" spans="1:10" ht="12.75">
      <c r="A140" s="216"/>
      <c r="B140" s="216"/>
      <c r="C140" s="216"/>
      <c r="D140" s="216"/>
      <c r="E140" s="216"/>
      <c r="F140" s="216"/>
      <c r="G140" s="216"/>
      <c r="H140" s="216"/>
      <c r="I140" s="216"/>
      <c r="J140" s="216"/>
    </row>
    <row r="141" spans="1:10" ht="12.75">
      <c r="A141" s="216"/>
      <c r="B141" s="216"/>
      <c r="C141" s="216"/>
      <c r="D141" s="216"/>
      <c r="E141" s="216"/>
      <c r="F141" s="216"/>
      <c r="G141" s="216"/>
      <c r="H141" s="216"/>
      <c r="I141" s="216"/>
      <c r="J141" s="216"/>
    </row>
    <row r="142" spans="1:10" ht="12.75">
      <c r="A142" s="216"/>
      <c r="B142" s="216"/>
      <c r="C142" s="216"/>
      <c r="D142" s="216"/>
      <c r="E142" s="216"/>
      <c r="F142" s="216"/>
      <c r="G142" s="216"/>
      <c r="H142" s="216"/>
      <c r="I142" s="216"/>
      <c r="J142" s="216"/>
    </row>
    <row r="143" spans="1:10" ht="12.75">
      <c r="A143" s="216"/>
      <c r="B143" s="216"/>
      <c r="C143" s="216"/>
      <c r="D143" s="216"/>
      <c r="E143" s="216"/>
      <c r="F143" s="216"/>
      <c r="G143" s="216"/>
      <c r="H143" s="216"/>
      <c r="I143" s="216"/>
      <c r="J143" s="216"/>
    </row>
    <row r="144" spans="1:10" ht="12.75">
      <c r="A144" s="216"/>
      <c r="B144" s="216"/>
      <c r="C144" s="216"/>
      <c r="D144" s="216"/>
      <c r="E144" s="216"/>
      <c r="F144" s="216"/>
      <c r="G144" s="216"/>
      <c r="H144" s="216"/>
      <c r="I144" s="216"/>
      <c r="J144" s="216"/>
    </row>
    <row r="145" spans="1:10" ht="12.75">
      <c r="A145" s="216"/>
      <c r="B145" s="216"/>
      <c r="C145" s="216"/>
      <c r="D145" s="216"/>
      <c r="E145" s="216"/>
      <c r="F145" s="216"/>
      <c r="G145" s="216"/>
      <c r="H145" s="216"/>
      <c r="I145" s="216"/>
      <c r="J145" s="216"/>
    </row>
    <row r="146" spans="1:10" ht="12.7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</row>
    <row r="147" spans="1:10" ht="12.75">
      <c r="A147" s="216"/>
      <c r="B147" s="216"/>
      <c r="C147" s="216"/>
      <c r="D147" s="216"/>
      <c r="E147" s="216"/>
      <c r="F147" s="216"/>
      <c r="G147" s="216"/>
      <c r="H147" s="216"/>
      <c r="I147" s="216"/>
      <c r="J147" s="216"/>
    </row>
    <row r="148" spans="1:10" ht="12.75">
      <c r="A148" s="216"/>
      <c r="B148" s="216"/>
      <c r="C148" s="216"/>
      <c r="D148" s="216"/>
      <c r="E148" s="216"/>
      <c r="F148" s="216"/>
      <c r="G148" s="216"/>
      <c r="H148" s="216"/>
      <c r="I148" s="216"/>
      <c r="J148" s="216"/>
    </row>
    <row r="149" spans="1:10" ht="12.75">
      <c r="A149" s="216"/>
      <c r="B149" s="216"/>
      <c r="C149" s="216"/>
      <c r="D149" s="216"/>
      <c r="E149" s="216"/>
      <c r="F149" s="216"/>
      <c r="G149" s="216"/>
      <c r="H149" s="216"/>
      <c r="I149" s="216"/>
      <c r="J149" s="216"/>
    </row>
    <row r="150" spans="1:10" ht="12.75">
      <c r="A150" s="216"/>
      <c r="B150" s="216"/>
      <c r="C150" s="216"/>
      <c r="D150" s="216"/>
      <c r="E150" s="216"/>
      <c r="F150" s="216"/>
      <c r="G150" s="216"/>
      <c r="H150" s="216"/>
      <c r="I150" s="216"/>
      <c r="J150" s="216"/>
    </row>
    <row r="151" spans="1:10" ht="12.75">
      <c r="A151" s="216"/>
      <c r="B151" s="216"/>
      <c r="C151" s="216"/>
      <c r="D151" s="216"/>
      <c r="E151" s="216"/>
      <c r="F151" s="216"/>
      <c r="G151" s="216"/>
      <c r="H151" s="216"/>
      <c r="I151" s="216"/>
      <c r="J151" s="216"/>
    </row>
    <row r="152" spans="1:10" ht="12.75">
      <c r="A152" s="216"/>
      <c r="B152" s="216"/>
      <c r="C152" s="216"/>
      <c r="D152" s="216"/>
      <c r="E152" s="216"/>
      <c r="F152" s="216"/>
      <c r="G152" s="216"/>
      <c r="H152" s="216"/>
      <c r="I152" s="216"/>
      <c r="J152" s="216"/>
    </row>
    <row r="153" spans="1:10" ht="12.75">
      <c r="A153" s="216"/>
      <c r="B153" s="216"/>
      <c r="C153" s="216"/>
      <c r="D153" s="216"/>
      <c r="E153" s="216"/>
      <c r="F153" s="216"/>
      <c r="G153" s="216"/>
      <c r="H153" s="216"/>
      <c r="I153" s="216"/>
      <c r="J153" s="216"/>
    </row>
    <row r="154" spans="1:10" ht="12.75">
      <c r="A154" s="216"/>
      <c r="B154" s="216"/>
      <c r="C154" s="216"/>
      <c r="D154" s="216"/>
      <c r="E154" s="216"/>
      <c r="F154" s="216"/>
      <c r="G154" s="216"/>
      <c r="H154" s="216"/>
      <c r="I154" s="216"/>
      <c r="J154" s="216"/>
    </row>
    <row r="155" spans="1:10" ht="12.7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</row>
    <row r="156" spans="1:10" ht="12.75">
      <c r="A156" s="216"/>
      <c r="B156" s="216"/>
      <c r="C156" s="216"/>
      <c r="D156" s="216"/>
      <c r="E156" s="216"/>
      <c r="F156" s="216"/>
      <c r="G156" s="216"/>
      <c r="H156" s="216"/>
      <c r="I156" s="216"/>
      <c r="J156" s="216"/>
    </row>
    <row r="157" spans="1:10" ht="12.75">
      <c r="A157" s="216"/>
      <c r="B157" s="216"/>
      <c r="C157" s="216"/>
      <c r="D157" s="216"/>
      <c r="E157" s="216"/>
      <c r="F157" s="216"/>
      <c r="G157" s="216"/>
      <c r="H157" s="216"/>
      <c r="I157" s="216"/>
      <c r="J157" s="216"/>
    </row>
    <row r="158" spans="1:10" ht="12.75">
      <c r="A158" s="216"/>
      <c r="B158" s="216"/>
      <c r="C158" s="216"/>
      <c r="D158" s="216"/>
      <c r="E158" s="216"/>
      <c r="F158" s="216"/>
      <c r="G158" s="216"/>
      <c r="H158" s="216"/>
      <c r="I158" s="216"/>
      <c r="J158" s="216"/>
    </row>
    <row r="159" spans="1:10" ht="12.75">
      <c r="A159" s="216"/>
      <c r="B159" s="216"/>
      <c r="C159" s="216"/>
      <c r="D159" s="216"/>
      <c r="E159" s="216"/>
      <c r="F159" s="216"/>
      <c r="G159" s="216"/>
      <c r="H159" s="216"/>
      <c r="I159" s="216"/>
      <c r="J159" s="216"/>
    </row>
    <row r="160" spans="1:10" ht="12.75">
      <c r="A160" s="216"/>
      <c r="B160" s="216"/>
      <c r="C160" s="216"/>
      <c r="D160" s="216"/>
      <c r="E160" s="216"/>
      <c r="F160" s="216"/>
      <c r="G160" s="216"/>
      <c r="H160" s="216"/>
      <c r="I160" s="216"/>
      <c r="J160" s="216"/>
    </row>
    <row r="161" spans="1:10" ht="12.75">
      <c r="A161" s="216"/>
      <c r="B161" s="216"/>
      <c r="C161" s="216"/>
      <c r="D161" s="216"/>
      <c r="E161" s="216"/>
      <c r="F161" s="216"/>
      <c r="G161" s="216"/>
      <c r="H161" s="216"/>
      <c r="I161" s="216"/>
      <c r="J161" s="216"/>
    </row>
    <row r="162" spans="1:10" ht="12.75">
      <c r="A162" s="216"/>
      <c r="B162" s="216"/>
      <c r="C162" s="216"/>
      <c r="D162" s="216"/>
      <c r="E162" s="216"/>
      <c r="F162" s="216"/>
      <c r="G162" s="216"/>
      <c r="H162" s="216"/>
      <c r="I162" s="216"/>
      <c r="J162" s="216"/>
    </row>
    <row r="163" spans="1:10" ht="12.75">
      <c r="A163" s="216"/>
      <c r="B163" s="216"/>
      <c r="C163" s="216"/>
      <c r="D163" s="216"/>
      <c r="E163" s="216"/>
      <c r="F163" s="216"/>
      <c r="G163" s="216"/>
      <c r="H163" s="216"/>
      <c r="I163" s="216"/>
      <c r="J163" s="216"/>
    </row>
    <row r="164" spans="1:10" ht="12.75">
      <c r="A164" s="216"/>
      <c r="B164" s="216"/>
      <c r="C164" s="216"/>
      <c r="D164" s="216"/>
      <c r="E164" s="216"/>
      <c r="F164" s="216"/>
      <c r="G164" s="216"/>
      <c r="H164" s="216"/>
      <c r="I164" s="216"/>
      <c r="J164" s="216"/>
    </row>
    <row r="165" spans="1:10" ht="12.75">
      <c r="A165" s="216"/>
      <c r="B165" s="216"/>
      <c r="C165" s="216"/>
      <c r="D165" s="216"/>
      <c r="E165" s="216"/>
      <c r="F165" s="216"/>
      <c r="G165" s="216"/>
      <c r="H165" s="216"/>
      <c r="I165" s="216"/>
      <c r="J165" s="216"/>
    </row>
    <row r="166" spans="1:10" ht="12.75">
      <c r="A166" s="216"/>
      <c r="B166" s="216"/>
      <c r="C166" s="216"/>
      <c r="D166" s="216"/>
      <c r="E166" s="216"/>
      <c r="F166" s="216"/>
      <c r="G166" s="216"/>
      <c r="H166" s="216"/>
      <c r="I166" s="216"/>
      <c r="J166" s="216"/>
    </row>
    <row r="167" spans="1:10" ht="12.75">
      <c r="A167" s="216"/>
      <c r="B167" s="216"/>
      <c r="C167" s="216"/>
      <c r="D167" s="216"/>
      <c r="E167" s="216"/>
      <c r="F167" s="216"/>
      <c r="G167" s="216"/>
      <c r="H167" s="216"/>
      <c r="I167" s="216"/>
      <c r="J167" s="216"/>
    </row>
    <row r="168" spans="1:10" ht="12.75">
      <c r="A168" s="216"/>
      <c r="B168" s="216"/>
      <c r="C168" s="216"/>
      <c r="D168" s="216"/>
      <c r="E168" s="216"/>
      <c r="F168" s="216"/>
      <c r="G168" s="216"/>
      <c r="H168" s="216"/>
      <c r="I168" s="216"/>
      <c r="J168" s="216"/>
    </row>
    <row r="169" spans="1:10" ht="12.75">
      <c r="A169" s="216"/>
      <c r="B169" s="216"/>
      <c r="C169" s="216"/>
      <c r="D169" s="216"/>
      <c r="E169" s="216"/>
      <c r="F169" s="216"/>
      <c r="G169" s="216"/>
      <c r="H169" s="216"/>
      <c r="I169" s="216"/>
      <c r="J169" s="216"/>
    </row>
  </sheetData>
  <sheetProtection/>
  <mergeCells count="61">
    <mergeCell ref="H78:J78"/>
    <mergeCell ref="H79:J79"/>
    <mergeCell ref="B72:F72"/>
    <mergeCell ref="B73:F73"/>
    <mergeCell ref="B74:F74"/>
    <mergeCell ref="B75:F75"/>
    <mergeCell ref="B76:F76"/>
    <mergeCell ref="B65:F65"/>
    <mergeCell ref="B66:F66"/>
    <mergeCell ref="B67:F67"/>
    <mergeCell ref="B68:F68"/>
    <mergeCell ref="B69:F69"/>
    <mergeCell ref="B71:F71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24:F24"/>
    <mergeCell ref="A36:J36"/>
    <mergeCell ref="B37:F37"/>
    <mergeCell ref="B38:F38"/>
    <mergeCell ref="B39:F39"/>
    <mergeCell ref="B40:F40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33" right="0.17" top="0.5" bottom="0.35" header="0.24" footer="0.24"/>
  <pageSetup horizontalDpi="600" verticalDpi="600" orientation="portrait" scale="89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F40"/>
  <sheetViews>
    <sheetView zoomScalePageLayoutView="0" workbookViewId="0" topLeftCell="A1">
      <selection activeCell="A1" sqref="A1:F24"/>
    </sheetView>
  </sheetViews>
  <sheetFormatPr defaultColWidth="9.140625" defaultRowHeight="12.75"/>
  <cols>
    <col min="1" max="1" width="5.7109375" style="0" customWidth="1"/>
    <col min="2" max="2" width="29.57421875" style="0" customWidth="1"/>
    <col min="3" max="3" width="7.8515625" style="315" customWidth="1"/>
    <col min="5" max="5" width="11.28125" style="0" bestFit="1" customWidth="1"/>
    <col min="6" max="6" width="13.28125" style="0" customWidth="1"/>
  </cols>
  <sheetData>
    <row r="1" spans="2:6" ht="15.75">
      <c r="B1" s="295" t="s">
        <v>394</v>
      </c>
      <c r="C1" s="296"/>
      <c r="D1" s="297"/>
      <c r="E1" s="297"/>
      <c r="F1" s="297"/>
    </row>
    <row r="2" spans="2:6" ht="15">
      <c r="B2" s="298" t="s">
        <v>395</v>
      </c>
      <c r="C2" s="296"/>
      <c r="D2" s="297"/>
      <c r="E2" s="297"/>
      <c r="F2" s="297"/>
    </row>
    <row r="3" spans="2:6" ht="15">
      <c r="B3" s="298"/>
      <c r="C3" s="296"/>
      <c r="D3" s="297"/>
      <c r="E3" s="297"/>
      <c r="F3" s="297"/>
    </row>
    <row r="4" spans="2:6" ht="15">
      <c r="B4" s="299" t="s">
        <v>365</v>
      </c>
      <c r="C4" s="296"/>
      <c r="D4" s="297"/>
      <c r="E4" s="297"/>
      <c r="F4" s="297"/>
    </row>
    <row r="5" spans="2:6" ht="15" thickBot="1">
      <c r="B5" s="299"/>
      <c r="C5" s="296"/>
      <c r="D5" s="297"/>
      <c r="E5" s="297"/>
      <c r="F5" s="297"/>
    </row>
    <row r="6" spans="2:6" ht="15">
      <c r="B6" s="300" t="s">
        <v>366</v>
      </c>
      <c r="C6" s="301" t="s">
        <v>367</v>
      </c>
      <c r="D6" s="301" t="s">
        <v>368</v>
      </c>
      <c r="E6" s="301" t="s">
        <v>369</v>
      </c>
      <c r="F6" s="302" t="s">
        <v>370</v>
      </c>
    </row>
    <row r="7" spans="2:6" ht="12.75">
      <c r="B7" s="303"/>
      <c r="C7" s="304"/>
      <c r="D7" s="304"/>
      <c r="E7" s="305"/>
      <c r="F7" s="306">
        <f>D7*E7</f>
        <v>0</v>
      </c>
    </row>
    <row r="8" spans="2:6" ht="12.75">
      <c r="B8" s="303"/>
      <c r="C8" s="304"/>
      <c r="D8" s="304"/>
      <c r="E8" s="305"/>
      <c r="F8" s="306">
        <f aca="true" t="shared" si="0" ref="F8:F18">D8*E8</f>
        <v>0</v>
      </c>
    </row>
    <row r="9" spans="2:6" ht="12.75">
      <c r="B9" s="303"/>
      <c r="C9" s="304"/>
      <c r="D9" s="304"/>
      <c r="E9" s="305"/>
      <c r="F9" s="306">
        <f t="shared" si="0"/>
        <v>0</v>
      </c>
    </row>
    <row r="10" spans="2:6" ht="12.75">
      <c r="B10" s="303"/>
      <c r="C10" s="304"/>
      <c r="D10" s="304"/>
      <c r="E10" s="305"/>
      <c r="F10" s="306">
        <f t="shared" si="0"/>
        <v>0</v>
      </c>
    </row>
    <row r="11" spans="2:6" ht="12.75">
      <c r="B11" s="303"/>
      <c r="C11" s="304"/>
      <c r="D11" s="304"/>
      <c r="E11" s="305"/>
      <c r="F11" s="306">
        <f t="shared" si="0"/>
        <v>0</v>
      </c>
    </row>
    <row r="12" spans="2:6" ht="12.75">
      <c r="B12" s="303"/>
      <c r="C12" s="304"/>
      <c r="D12" s="304"/>
      <c r="E12" s="305"/>
      <c r="F12" s="306">
        <f t="shared" si="0"/>
        <v>0</v>
      </c>
    </row>
    <row r="13" spans="2:6" ht="12.75">
      <c r="B13" s="303"/>
      <c r="C13" s="304"/>
      <c r="D13" s="304"/>
      <c r="E13" s="305"/>
      <c r="F13" s="306">
        <f t="shared" si="0"/>
        <v>0</v>
      </c>
    </row>
    <row r="14" spans="2:6" ht="12.75">
      <c r="B14" s="303"/>
      <c r="C14" s="304"/>
      <c r="D14" s="304"/>
      <c r="E14" s="305"/>
      <c r="F14" s="306">
        <f t="shared" si="0"/>
        <v>0</v>
      </c>
    </row>
    <row r="15" spans="2:6" ht="12.75">
      <c r="B15" s="303"/>
      <c r="C15" s="304"/>
      <c r="D15" s="304"/>
      <c r="E15" s="305"/>
      <c r="F15" s="306">
        <f t="shared" si="0"/>
        <v>0</v>
      </c>
    </row>
    <row r="16" spans="2:6" ht="12.75">
      <c r="B16" s="303"/>
      <c r="C16" s="304"/>
      <c r="D16" s="304"/>
      <c r="E16" s="305"/>
      <c r="F16" s="306">
        <f t="shared" si="0"/>
        <v>0</v>
      </c>
    </row>
    <row r="17" spans="2:6" ht="12.75">
      <c r="B17" s="303"/>
      <c r="C17" s="304"/>
      <c r="D17" s="304"/>
      <c r="E17" s="305"/>
      <c r="F17" s="306">
        <f t="shared" si="0"/>
        <v>0</v>
      </c>
    </row>
    <row r="18" spans="2:6" ht="12.75">
      <c r="B18" s="307"/>
      <c r="C18" s="308"/>
      <c r="D18" s="308"/>
      <c r="E18" s="309"/>
      <c r="F18" s="306">
        <f t="shared" si="0"/>
        <v>0</v>
      </c>
    </row>
    <row r="19" spans="2:6" ht="13.5" thickBot="1">
      <c r="B19" s="430" t="s">
        <v>371</v>
      </c>
      <c r="C19" s="431"/>
      <c r="D19" s="431"/>
      <c r="E19" s="432"/>
      <c r="F19" s="310">
        <f>SUM(F7:F18)</f>
        <v>0</v>
      </c>
    </row>
    <row r="20" spans="2:6" ht="15">
      <c r="B20" s="311"/>
      <c r="C20" s="312"/>
      <c r="D20" s="313"/>
      <c r="E20" s="311"/>
      <c r="F20" s="314"/>
    </row>
    <row r="21" spans="2:6" ht="15">
      <c r="B21" s="311"/>
      <c r="C21" s="312"/>
      <c r="D21" s="313"/>
      <c r="E21" s="311"/>
      <c r="F21" s="314"/>
    </row>
    <row r="22" spans="2:6" ht="15">
      <c r="B22" s="311"/>
      <c r="C22" s="312"/>
      <c r="D22" s="313"/>
      <c r="E22" s="311"/>
      <c r="F22" s="314"/>
    </row>
    <row r="23" spans="4:6" ht="15.75">
      <c r="D23" s="363" t="s">
        <v>255</v>
      </c>
      <c r="E23" s="363"/>
      <c r="F23" s="363"/>
    </row>
    <row r="24" spans="4:6" ht="15" customHeight="1">
      <c r="D24" s="362" t="s">
        <v>228</v>
      </c>
      <c r="E24" s="362"/>
      <c r="F24" s="362"/>
    </row>
    <row r="25" ht="12.75">
      <c r="E25" s="213"/>
    </row>
    <row r="27" spans="2:6" ht="12.75">
      <c r="B27" s="316"/>
      <c r="C27" s="317"/>
      <c r="D27" s="318"/>
      <c r="E27" s="318"/>
      <c r="F27" s="319"/>
    </row>
    <row r="28" spans="2:6" ht="12.75">
      <c r="B28" s="316"/>
      <c r="C28" s="317"/>
      <c r="D28" s="318"/>
      <c r="E28" s="318"/>
      <c r="F28" s="319"/>
    </row>
    <row r="29" spans="2:6" ht="12.75">
      <c r="B29" s="320"/>
      <c r="C29" s="321"/>
      <c r="D29" s="322"/>
      <c r="E29" s="318"/>
      <c r="F29" s="318"/>
    </row>
    <row r="30" spans="2:6" ht="12.75">
      <c r="B30" s="320"/>
      <c r="C30" s="321"/>
      <c r="D30" s="322"/>
      <c r="E30" s="318"/>
      <c r="F30" s="318"/>
    </row>
    <row r="31" spans="2:6" ht="12.75">
      <c r="B31" s="320"/>
      <c r="C31" s="321"/>
      <c r="D31" s="322"/>
      <c r="E31" s="318"/>
      <c r="F31" s="318"/>
    </row>
    <row r="32" spans="2:6" ht="12.75">
      <c r="B32" s="320"/>
      <c r="C32" s="321"/>
      <c r="D32" s="322"/>
      <c r="E32" s="318"/>
      <c r="F32" s="318"/>
    </row>
    <row r="33" spans="2:6" ht="12.75">
      <c r="B33" s="320"/>
      <c r="C33" s="321"/>
      <c r="D33" s="322"/>
      <c r="E33" s="318"/>
      <c r="F33" s="318"/>
    </row>
    <row r="34" spans="2:6" ht="12.75">
      <c r="B34" s="320"/>
      <c r="C34" s="321"/>
      <c r="D34" s="322"/>
      <c r="E34" s="318"/>
      <c r="F34" s="318"/>
    </row>
    <row r="35" spans="2:6" ht="12.75">
      <c r="B35" s="320"/>
      <c r="C35" s="321"/>
      <c r="D35" s="322"/>
      <c r="E35" s="318"/>
      <c r="F35" s="318"/>
    </row>
    <row r="36" spans="2:6" ht="12.75">
      <c r="B36" s="320"/>
      <c r="C36" s="321"/>
      <c r="D36" s="322"/>
      <c r="E36" s="318"/>
      <c r="F36" s="318"/>
    </row>
    <row r="37" spans="2:6" ht="12.75">
      <c r="B37" s="320"/>
      <c r="C37" s="321"/>
      <c r="D37" s="322"/>
      <c r="E37" s="318"/>
      <c r="F37" s="318"/>
    </row>
    <row r="38" spans="2:6" ht="12.75">
      <c r="B38" s="320"/>
      <c r="C38" s="321"/>
      <c r="D38" s="322"/>
      <c r="E38" s="318"/>
      <c r="F38" s="318"/>
    </row>
    <row r="39" spans="2:6" ht="12.75">
      <c r="B39" s="320"/>
      <c r="C39" s="321"/>
      <c r="D39" s="322"/>
      <c r="F39" s="323"/>
    </row>
    <row r="40" spans="2:6" ht="12.75">
      <c r="B40" s="320"/>
      <c r="C40" s="321"/>
      <c r="D40" s="322"/>
      <c r="F40" s="323"/>
    </row>
  </sheetData>
  <sheetProtection/>
  <mergeCells count="3">
    <mergeCell ref="B19:E19"/>
    <mergeCell ref="D23:F23"/>
    <mergeCell ref="D24:F2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58"/>
  <sheetViews>
    <sheetView zoomScalePageLayoutView="0" workbookViewId="0" topLeftCell="A12">
      <selection activeCell="B2" sqref="B2:H58"/>
    </sheetView>
  </sheetViews>
  <sheetFormatPr defaultColWidth="4.7109375" defaultRowHeight="12.75"/>
  <cols>
    <col min="1" max="1" width="1.1484375" style="0" customWidth="1"/>
    <col min="2" max="2" width="3.00390625" style="0" customWidth="1"/>
    <col min="3" max="3" width="13.140625" style="0" customWidth="1"/>
    <col min="4" max="5" width="8.7109375" style="0" customWidth="1"/>
    <col min="6" max="6" width="9.28125" style="0" customWidth="1"/>
    <col min="7" max="7" width="30.8515625" style="0" customWidth="1"/>
    <col min="8" max="8" width="28.28125" style="0" customWidth="1"/>
    <col min="9" max="9" width="2.140625" style="0" customWidth="1"/>
  </cols>
  <sheetData>
    <row r="1" ht="13.5" thickBot="1"/>
    <row r="2" spans="2:8" ht="12.75">
      <c r="B2" s="332"/>
      <c r="C2" s="333"/>
      <c r="D2" s="333"/>
      <c r="E2" s="333"/>
      <c r="F2" s="333"/>
      <c r="G2" s="333"/>
      <c r="H2" s="334"/>
    </row>
    <row r="3" spans="2:8" ht="12.75">
      <c r="B3" s="335"/>
      <c r="C3" s="105"/>
      <c r="D3" s="105"/>
      <c r="E3" s="105"/>
      <c r="F3" s="105"/>
      <c r="G3" s="105"/>
      <c r="H3" s="336"/>
    </row>
    <row r="4" spans="2:8" s="106" customFormat="1" ht="33" customHeight="1">
      <c r="B4" s="435" t="s">
        <v>147</v>
      </c>
      <c r="C4" s="436"/>
      <c r="D4" s="436"/>
      <c r="E4" s="436"/>
      <c r="F4" s="436"/>
      <c r="G4" s="436"/>
      <c r="H4" s="437"/>
    </row>
    <row r="5" spans="2:8" s="108" customFormat="1" ht="12.75">
      <c r="B5" s="337"/>
      <c r="C5" s="330" t="s">
        <v>148</v>
      </c>
      <c r="D5" s="109"/>
      <c r="E5" s="109"/>
      <c r="F5" s="110"/>
      <c r="G5" s="110"/>
      <c r="H5" s="338"/>
    </row>
    <row r="6" spans="2:8" s="108" customFormat="1" ht="11.25">
      <c r="B6" s="337"/>
      <c r="C6" s="109"/>
      <c r="D6" s="109" t="s">
        <v>149</v>
      </c>
      <c r="E6" s="109"/>
      <c r="F6" s="109"/>
      <c r="G6" s="109"/>
      <c r="H6" s="338"/>
    </row>
    <row r="7" spans="2:8" s="108" customFormat="1" ht="11.25">
      <c r="B7" s="337"/>
      <c r="C7" s="109"/>
      <c r="D7" s="109" t="s">
        <v>150</v>
      </c>
      <c r="E7" s="109"/>
      <c r="F7" s="109"/>
      <c r="G7" s="109"/>
      <c r="H7" s="338"/>
    </row>
    <row r="8" spans="2:8" s="108" customFormat="1" ht="11.25">
      <c r="B8" s="337"/>
      <c r="C8" s="109" t="s">
        <v>151</v>
      </c>
      <c r="D8" s="110"/>
      <c r="E8" s="110"/>
      <c r="F8" s="110"/>
      <c r="G8" s="110"/>
      <c r="H8" s="338"/>
    </row>
    <row r="9" spans="2:8" s="108" customFormat="1" ht="11.25">
      <c r="B9" s="337"/>
      <c r="C9" s="109"/>
      <c r="D9" s="109" t="s">
        <v>152</v>
      </c>
      <c r="E9" s="109"/>
      <c r="F9" s="110"/>
      <c r="G9" s="110"/>
      <c r="H9" s="338"/>
    </row>
    <row r="10" spans="2:8" s="108" customFormat="1" ht="11.25">
      <c r="B10" s="337"/>
      <c r="C10" s="111"/>
      <c r="D10" s="109" t="s">
        <v>153</v>
      </c>
      <c r="E10" s="109"/>
      <c r="F10" s="110"/>
      <c r="G10" s="110"/>
      <c r="H10" s="338"/>
    </row>
    <row r="11" spans="2:8" s="108" customFormat="1" ht="11.25">
      <c r="B11" s="337"/>
      <c r="C11" s="109"/>
      <c r="D11" s="109" t="s">
        <v>154</v>
      </c>
      <c r="E11" s="109"/>
      <c r="F11" s="109"/>
      <c r="G11" s="109"/>
      <c r="H11" s="338"/>
    </row>
    <row r="12" spans="2:8" ht="12.75">
      <c r="B12" s="335"/>
      <c r="C12" s="105"/>
      <c r="D12" s="105"/>
      <c r="E12" s="105"/>
      <c r="F12" s="105"/>
      <c r="G12" s="105"/>
      <c r="H12" s="336"/>
    </row>
    <row r="13" spans="2:8" ht="12.75">
      <c r="B13" s="335"/>
      <c r="C13" s="105"/>
      <c r="D13" s="105"/>
      <c r="E13" s="105"/>
      <c r="F13" s="105"/>
      <c r="G13" s="105"/>
      <c r="H13" s="336"/>
    </row>
    <row r="14" spans="2:8" ht="12.75" customHeight="1">
      <c r="B14" s="441" t="s">
        <v>377</v>
      </c>
      <c r="C14" s="442"/>
      <c r="D14" s="442"/>
      <c r="E14" s="442"/>
      <c r="F14" s="442"/>
      <c r="G14" s="442"/>
      <c r="H14" s="443"/>
    </row>
    <row r="15" spans="2:8" ht="12.75">
      <c r="B15" s="441"/>
      <c r="C15" s="442"/>
      <c r="D15" s="442"/>
      <c r="E15" s="442"/>
      <c r="F15" s="442"/>
      <c r="G15" s="442"/>
      <c r="H15" s="443"/>
    </row>
    <row r="16" spans="2:8" ht="3" customHeight="1">
      <c r="B16" s="335"/>
      <c r="C16" s="327"/>
      <c r="D16" s="327"/>
      <c r="E16" s="327"/>
      <c r="F16" s="327"/>
      <c r="G16" s="327"/>
      <c r="H16" s="336"/>
    </row>
    <row r="17" spans="2:8" ht="12.75">
      <c r="B17" s="447" t="s">
        <v>388</v>
      </c>
      <c r="C17" s="448"/>
      <c r="D17" s="448"/>
      <c r="E17" s="448"/>
      <c r="F17" s="448"/>
      <c r="G17" s="448"/>
      <c r="H17" s="449"/>
    </row>
    <row r="18" spans="2:8" ht="12.75">
      <c r="B18" s="348"/>
      <c r="C18" s="331"/>
      <c r="D18" s="331"/>
      <c r="E18" s="331"/>
      <c r="F18" s="331"/>
      <c r="G18" s="331"/>
      <c r="H18" s="339"/>
    </row>
    <row r="19" spans="2:8" ht="12.75">
      <c r="B19" s="438" t="s">
        <v>373</v>
      </c>
      <c r="C19" s="439"/>
      <c r="D19" s="439"/>
      <c r="E19" s="439"/>
      <c r="F19" s="439"/>
      <c r="G19" s="439"/>
      <c r="H19" s="440"/>
    </row>
    <row r="20" spans="2:8" ht="12.75" customHeight="1">
      <c r="B20" s="348"/>
      <c r="C20" s="331"/>
      <c r="D20" s="331"/>
      <c r="E20" s="331"/>
      <c r="F20" s="331"/>
      <c r="G20" s="331"/>
      <c r="H20" s="339"/>
    </row>
    <row r="21" spans="2:8" ht="12.75">
      <c r="B21" s="444" t="s">
        <v>378</v>
      </c>
      <c r="C21" s="445"/>
      <c r="D21" s="445"/>
      <c r="E21" s="445"/>
      <c r="F21" s="445"/>
      <c r="G21" s="445"/>
      <c r="H21" s="446"/>
    </row>
    <row r="22" spans="2:8" ht="12.75">
      <c r="B22" s="444"/>
      <c r="C22" s="445"/>
      <c r="D22" s="445"/>
      <c r="E22" s="445"/>
      <c r="F22" s="445"/>
      <c r="G22" s="445"/>
      <c r="H22" s="446"/>
    </row>
    <row r="23" spans="2:8" ht="6" customHeight="1">
      <c r="B23" s="349"/>
      <c r="C23" s="329"/>
      <c r="D23" s="329"/>
      <c r="E23" s="329"/>
      <c r="F23" s="329"/>
      <c r="G23" s="329"/>
      <c r="H23" s="340"/>
    </row>
    <row r="24" spans="2:8" ht="12.75" customHeight="1">
      <c r="B24" s="444" t="s">
        <v>379</v>
      </c>
      <c r="C24" s="445"/>
      <c r="D24" s="445"/>
      <c r="E24" s="445"/>
      <c r="F24" s="445"/>
      <c r="G24" s="445"/>
      <c r="H24" s="446"/>
    </row>
    <row r="25" spans="2:8" ht="12.75">
      <c r="B25" s="444"/>
      <c r="C25" s="445"/>
      <c r="D25" s="445"/>
      <c r="E25" s="445"/>
      <c r="F25" s="445"/>
      <c r="G25" s="445"/>
      <c r="H25" s="446"/>
    </row>
    <row r="26" spans="2:8" ht="7.5" customHeight="1">
      <c r="B26" s="350"/>
      <c r="C26" s="112"/>
      <c r="D26" s="112"/>
      <c r="E26" s="112"/>
      <c r="F26" s="112"/>
      <c r="G26" s="112"/>
      <c r="H26" s="341"/>
    </row>
    <row r="27" spans="2:8" ht="12.75">
      <c r="B27" s="447" t="s">
        <v>380</v>
      </c>
      <c r="C27" s="448"/>
      <c r="D27" s="448"/>
      <c r="E27" s="448"/>
      <c r="F27" s="448"/>
      <c r="G27" s="448"/>
      <c r="H27" s="449"/>
    </row>
    <row r="28" spans="2:8" ht="7.5" customHeight="1">
      <c r="B28" s="335"/>
      <c r="C28" s="105"/>
      <c r="D28" s="105"/>
      <c r="E28" s="105"/>
      <c r="F28" s="105"/>
      <c r="G28" s="105"/>
      <c r="H28" s="336"/>
    </row>
    <row r="29" spans="2:8" ht="12.75">
      <c r="B29" s="447" t="s">
        <v>381</v>
      </c>
      <c r="C29" s="448"/>
      <c r="D29" s="448"/>
      <c r="E29" s="448"/>
      <c r="F29" s="448"/>
      <c r="G29" s="448"/>
      <c r="H29" s="449"/>
    </row>
    <row r="30" spans="2:8" ht="12.75">
      <c r="B30" s="351"/>
      <c r="C30" s="327" t="s">
        <v>382</v>
      </c>
      <c r="D30" s="327"/>
      <c r="E30" s="327"/>
      <c r="F30" s="327"/>
      <c r="G30" s="327"/>
      <c r="H30" s="336"/>
    </row>
    <row r="31" spans="2:8" ht="12.75">
      <c r="B31" s="351"/>
      <c r="C31" s="327" t="s">
        <v>389</v>
      </c>
      <c r="D31" s="327"/>
      <c r="E31" s="327"/>
      <c r="F31" s="327"/>
      <c r="G31" s="327"/>
      <c r="H31" s="336"/>
    </row>
    <row r="32" spans="2:8" ht="12.75">
      <c r="B32" s="351"/>
      <c r="C32" s="327" t="s">
        <v>383</v>
      </c>
      <c r="D32" s="327"/>
      <c r="E32" s="327"/>
      <c r="F32" s="327"/>
      <c r="G32" s="327"/>
      <c r="H32" s="336"/>
    </row>
    <row r="33" spans="2:8" ht="12.75">
      <c r="B33" s="351"/>
      <c r="C33" s="327"/>
      <c r="D33" s="327"/>
      <c r="E33" s="327"/>
      <c r="F33" s="327"/>
      <c r="G33" s="327"/>
      <c r="H33" s="336"/>
    </row>
    <row r="34" spans="2:8" ht="12.75">
      <c r="B34" s="438" t="s">
        <v>374</v>
      </c>
      <c r="C34" s="439"/>
      <c r="D34" s="439"/>
      <c r="E34" s="439"/>
      <c r="F34" s="439"/>
      <c r="G34" s="439"/>
      <c r="H34" s="440"/>
    </row>
    <row r="35" spans="2:8" ht="12.75">
      <c r="B35" s="350"/>
      <c r="C35" s="112"/>
      <c r="D35" s="112"/>
      <c r="E35" s="112"/>
      <c r="F35" s="112"/>
      <c r="G35" s="112"/>
      <c r="H35" s="336"/>
    </row>
    <row r="36" spans="2:12" ht="12.75">
      <c r="B36" s="447" t="s">
        <v>384</v>
      </c>
      <c r="C36" s="448"/>
      <c r="D36" s="448"/>
      <c r="E36" s="448"/>
      <c r="F36" s="448"/>
      <c r="G36" s="448"/>
      <c r="H36" s="449"/>
      <c r="I36" s="326"/>
      <c r="J36" s="326"/>
      <c r="K36" s="326"/>
      <c r="L36" s="326"/>
    </row>
    <row r="37" spans="2:12" ht="5.25" customHeight="1">
      <c r="B37" s="351" t="s">
        <v>201</v>
      </c>
      <c r="C37" s="327"/>
      <c r="D37" s="327"/>
      <c r="E37" s="327"/>
      <c r="F37" s="327"/>
      <c r="G37" s="327"/>
      <c r="H37" s="342"/>
      <c r="I37" s="326"/>
      <c r="J37" s="326"/>
      <c r="K37" s="326"/>
      <c r="L37" s="326"/>
    </row>
    <row r="38" spans="2:12" ht="12.75">
      <c r="B38" s="447" t="s">
        <v>385</v>
      </c>
      <c r="C38" s="448"/>
      <c r="D38" s="448"/>
      <c r="E38" s="448"/>
      <c r="F38" s="448"/>
      <c r="G38" s="448"/>
      <c r="H38" s="449"/>
      <c r="I38" s="326"/>
      <c r="J38" s="326"/>
      <c r="K38" s="326"/>
      <c r="L38" s="326"/>
    </row>
    <row r="39" spans="2:12" ht="4.5" customHeight="1">
      <c r="B39" s="351"/>
      <c r="C39" s="327"/>
      <c r="D39" s="327"/>
      <c r="E39" s="327"/>
      <c r="F39" s="327"/>
      <c r="G39" s="327"/>
      <c r="H39" s="342"/>
      <c r="I39" s="326"/>
      <c r="J39" s="326"/>
      <c r="K39" s="326"/>
      <c r="L39" s="326"/>
    </row>
    <row r="40" spans="2:12" ht="12.75">
      <c r="B40" s="444" t="s">
        <v>390</v>
      </c>
      <c r="C40" s="445"/>
      <c r="D40" s="445"/>
      <c r="E40" s="445"/>
      <c r="F40" s="445"/>
      <c r="G40" s="445"/>
      <c r="H40" s="446"/>
      <c r="I40" s="326"/>
      <c r="J40" s="326"/>
      <c r="K40" s="326"/>
      <c r="L40" s="326"/>
    </row>
    <row r="41" spans="2:12" ht="12.75">
      <c r="B41" s="444"/>
      <c r="C41" s="445"/>
      <c r="D41" s="445"/>
      <c r="E41" s="445"/>
      <c r="F41" s="445"/>
      <c r="G41" s="445"/>
      <c r="H41" s="446"/>
      <c r="I41" s="326"/>
      <c r="J41" s="326"/>
      <c r="K41" s="326"/>
      <c r="L41" s="326"/>
    </row>
    <row r="42" spans="2:12" ht="12.75">
      <c r="B42" s="444"/>
      <c r="C42" s="445"/>
      <c r="D42" s="445"/>
      <c r="E42" s="445"/>
      <c r="F42" s="445"/>
      <c r="G42" s="445"/>
      <c r="H42" s="446"/>
      <c r="I42" s="326"/>
      <c r="J42" s="326"/>
      <c r="K42" s="326"/>
      <c r="L42" s="326"/>
    </row>
    <row r="43" spans="2:12" ht="12.75">
      <c r="B43" s="351"/>
      <c r="C43" s="327"/>
      <c r="D43" s="327"/>
      <c r="E43" s="327"/>
      <c r="F43" s="327"/>
      <c r="G43" s="327"/>
      <c r="H43" s="342"/>
      <c r="I43" s="326"/>
      <c r="J43" s="326"/>
      <c r="K43" s="326"/>
      <c r="L43" s="326"/>
    </row>
    <row r="44" spans="2:12" ht="12.75">
      <c r="B44" s="438" t="s">
        <v>375</v>
      </c>
      <c r="C44" s="439"/>
      <c r="D44" s="439"/>
      <c r="E44" s="439"/>
      <c r="F44" s="439"/>
      <c r="G44" s="439"/>
      <c r="H44" s="440"/>
      <c r="I44" s="326"/>
      <c r="J44" s="326"/>
      <c r="K44" s="326"/>
      <c r="L44" s="326"/>
    </row>
    <row r="45" spans="2:12" ht="12.75">
      <c r="B45" s="351"/>
      <c r="C45" s="327"/>
      <c r="D45" s="327"/>
      <c r="E45" s="327"/>
      <c r="F45" s="327"/>
      <c r="G45" s="327"/>
      <c r="H45" s="342"/>
      <c r="I45" s="326"/>
      <c r="J45" s="326"/>
      <c r="K45" s="326"/>
      <c r="L45" s="326"/>
    </row>
    <row r="46" spans="2:12" ht="12.75">
      <c r="B46" s="444" t="s">
        <v>386</v>
      </c>
      <c r="C46" s="445"/>
      <c r="D46" s="445"/>
      <c r="E46" s="445"/>
      <c r="F46" s="445"/>
      <c r="G46" s="445"/>
      <c r="H46" s="446"/>
      <c r="I46" s="326"/>
      <c r="J46" s="326"/>
      <c r="K46" s="326"/>
      <c r="L46" s="326"/>
    </row>
    <row r="47" spans="2:12" ht="12.75">
      <c r="B47" s="444"/>
      <c r="C47" s="445"/>
      <c r="D47" s="445"/>
      <c r="E47" s="445"/>
      <c r="F47" s="445"/>
      <c r="G47" s="445"/>
      <c r="H47" s="446"/>
      <c r="I47" s="326"/>
      <c r="J47" s="326"/>
      <c r="K47" s="326"/>
      <c r="L47" s="326"/>
    </row>
    <row r="48" spans="2:12" ht="12.75">
      <c r="B48" s="335"/>
      <c r="C48" s="105"/>
      <c r="D48" s="327"/>
      <c r="E48" s="327"/>
      <c r="F48" s="327"/>
      <c r="G48" s="327"/>
      <c r="H48" s="342"/>
      <c r="I48" s="326"/>
      <c r="J48" s="326"/>
      <c r="K48" s="326"/>
      <c r="L48" s="326"/>
    </row>
    <row r="49" spans="2:12" s="114" customFormat="1" ht="12.75">
      <c r="B49" s="447" t="s">
        <v>387</v>
      </c>
      <c r="C49" s="448"/>
      <c r="D49" s="448"/>
      <c r="E49" s="448"/>
      <c r="F49" s="448"/>
      <c r="G49" s="448"/>
      <c r="H49" s="449"/>
      <c r="I49" s="328"/>
      <c r="J49" s="328"/>
      <c r="K49" s="328"/>
      <c r="L49" s="328"/>
    </row>
    <row r="50" spans="2:12" s="114" customFormat="1" ht="9.75" customHeight="1">
      <c r="B50" s="444" t="s">
        <v>376</v>
      </c>
      <c r="C50" s="445"/>
      <c r="D50" s="445"/>
      <c r="E50" s="445"/>
      <c r="F50" s="445"/>
      <c r="G50" s="445"/>
      <c r="H50" s="446"/>
      <c r="I50" s="328"/>
      <c r="J50" s="328"/>
      <c r="K50" s="328"/>
      <c r="L50" s="328"/>
    </row>
    <row r="51" spans="2:12" s="114" customFormat="1" ht="15" customHeight="1">
      <c r="B51" s="444"/>
      <c r="C51" s="445"/>
      <c r="D51" s="445"/>
      <c r="E51" s="445"/>
      <c r="F51" s="445"/>
      <c r="G51" s="445"/>
      <c r="H51" s="446"/>
      <c r="I51" s="328"/>
      <c r="J51" s="328"/>
      <c r="K51" s="328"/>
      <c r="L51" s="328"/>
    </row>
    <row r="52" spans="2:12" s="114" customFormat="1" ht="14.25" customHeight="1">
      <c r="B52" s="444"/>
      <c r="C52" s="445"/>
      <c r="D52" s="445"/>
      <c r="E52" s="445"/>
      <c r="F52" s="445"/>
      <c r="G52" s="445"/>
      <c r="H52" s="446"/>
      <c r="I52" s="328"/>
      <c r="J52" s="328"/>
      <c r="K52" s="328"/>
      <c r="L52" s="328"/>
    </row>
    <row r="53" spans="2:8" s="114" customFormat="1" ht="15" customHeight="1" hidden="1">
      <c r="B53" s="444"/>
      <c r="C53" s="445"/>
      <c r="D53" s="445"/>
      <c r="E53" s="445"/>
      <c r="F53" s="445"/>
      <c r="G53" s="445"/>
      <c r="H53" s="446"/>
    </row>
    <row r="54" spans="2:8" s="114" customFormat="1" ht="15">
      <c r="B54" s="343"/>
      <c r="C54" s="115"/>
      <c r="D54" s="115"/>
      <c r="E54" s="113"/>
      <c r="F54" s="113"/>
      <c r="G54" s="113"/>
      <c r="H54" s="344"/>
    </row>
    <row r="55" spans="2:8" ht="15.75">
      <c r="B55" s="335"/>
      <c r="C55" s="116"/>
      <c r="D55" s="116"/>
      <c r="E55" s="105"/>
      <c r="F55" s="105"/>
      <c r="G55" s="105"/>
      <c r="H55" s="336"/>
    </row>
    <row r="56" spans="2:8" ht="17.25">
      <c r="B56" s="335"/>
      <c r="C56" s="105"/>
      <c r="D56" s="105"/>
      <c r="E56" s="433" t="s">
        <v>155</v>
      </c>
      <c r="F56" s="433"/>
      <c r="G56" s="433"/>
      <c r="H56" s="336"/>
    </row>
    <row r="57" spans="2:8" ht="17.25">
      <c r="B57" s="335"/>
      <c r="C57" s="105"/>
      <c r="D57" s="105"/>
      <c r="E57" s="434" t="s">
        <v>228</v>
      </c>
      <c r="F57" s="434"/>
      <c r="G57" s="434"/>
      <c r="H57" s="336"/>
    </row>
    <row r="58" spans="2:8" ht="13.5" thickBot="1">
      <c r="B58" s="345"/>
      <c r="C58" s="346"/>
      <c r="D58" s="346"/>
      <c r="E58" s="346"/>
      <c r="F58" s="346"/>
      <c r="G58" s="346"/>
      <c r="H58" s="347"/>
    </row>
  </sheetData>
  <sheetProtection/>
  <mergeCells count="18">
    <mergeCell ref="B50:H53"/>
    <mergeCell ref="B40:H42"/>
    <mergeCell ref="B27:H27"/>
    <mergeCell ref="B29:H29"/>
    <mergeCell ref="B17:H17"/>
    <mergeCell ref="B36:H36"/>
    <mergeCell ref="B38:H38"/>
    <mergeCell ref="B46:H47"/>
    <mergeCell ref="E56:G56"/>
    <mergeCell ref="E57:G57"/>
    <mergeCell ref="B4:H4"/>
    <mergeCell ref="B19:H19"/>
    <mergeCell ref="B34:H34"/>
    <mergeCell ref="B44:H44"/>
    <mergeCell ref="B14:H15"/>
    <mergeCell ref="B21:H22"/>
    <mergeCell ref="B24:H25"/>
    <mergeCell ref="B49:H49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59"/>
  <sheetViews>
    <sheetView zoomScalePageLayoutView="0" workbookViewId="0" topLeftCell="A11">
      <selection activeCell="B2" sqref="B2:H59"/>
    </sheetView>
  </sheetViews>
  <sheetFormatPr defaultColWidth="4.7109375" defaultRowHeight="12.75"/>
  <cols>
    <col min="1" max="1" width="1.1484375" style="0" customWidth="1"/>
    <col min="2" max="2" width="3.00390625" style="0" customWidth="1"/>
    <col min="3" max="3" width="13.140625" style="0" customWidth="1"/>
    <col min="4" max="5" width="8.7109375" style="0" customWidth="1"/>
    <col min="6" max="6" width="9.28125" style="0" customWidth="1"/>
    <col min="7" max="7" width="30.8515625" style="0" customWidth="1"/>
    <col min="8" max="8" width="28.28125" style="0" customWidth="1"/>
    <col min="9" max="9" width="2.140625" style="0" customWidth="1"/>
  </cols>
  <sheetData>
    <row r="1" ht="13.5" thickBot="1"/>
    <row r="2" spans="2:8" ht="12.75">
      <c r="B2" s="332"/>
      <c r="C2" s="333"/>
      <c r="D2" s="333"/>
      <c r="E2" s="333"/>
      <c r="F2" s="333"/>
      <c r="G2" s="333"/>
      <c r="H2" s="334"/>
    </row>
    <row r="3" spans="2:8" ht="12.75">
      <c r="B3" s="335"/>
      <c r="C3" s="105"/>
      <c r="D3" s="105"/>
      <c r="E3" s="105"/>
      <c r="F3" s="105"/>
      <c r="G3" s="105"/>
      <c r="H3" s="336"/>
    </row>
    <row r="4" spans="2:8" s="106" customFormat="1" ht="33" customHeight="1">
      <c r="B4" s="450" t="s">
        <v>147</v>
      </c>
      <c r="C4" s="436"/>
      <c r="D4" s="436"/>
      <c r="E4" s="436"/>
      <c r="F4" s="436"/>
      <c r="G4" s="436"/>
      <c r="H4" s="437"/>
    </row>
    <row r="5" spans="2:8" s="108" customFormat="1" ht="12.75">
      <c r="B5" s="337"/>
      <c r="C5" s="330" t="s">
        <v>148</v>
      </c>
      <c r="D5" s="109"/>
      <c r="E5" s="109"/>
      <c r="F5" s="110"/>
      <c r="G5" s="110"/>
      <c r="H5" s="338"/>
    </row>
    <row r="6" spans="2:8" s="108" customFormat="1" ht="11.25">
      <c r="B6" s="337"/>
      <c r="C6" s="109"/>
      <c r="D6" s="109" t="s">
        <v>149</v>
      </c>
      <c r="E6" s="109"/>
      <c r="F6" s="109"/>
      <c r="G6" s="109"/>
      <c r="H6" s="338"/>
    </row>
    <row r="7" spans="2:8" s="108" customFormat="1" ht="11.25">
      <c r="B7" s="337"/>
      <c r="C7" s="109"/>
      <c r="D7" s="109" t="s">
        <v>150</v>
      </c>
      <c r="E7" s="109"/>
      <c r="F7" s="109"/>
      <c r="G7" s="109"/>
      <c r="H7" s="338"/>
    </row>
    <row r="8" spans="2:8" s="108" customFormat="1" ht="11.25">
      <c r="B8" s="337"/>
      <c r="C8" s="109" t="s">
        <v>151</v>
      </c>
      <c r="D8" s="110"/>
      <c r="E8" s="110"/>
      <c r="F8" s="110"/>
      <c r="G8" s="110"/>
      <c r="H8" s="338"/>
    </row>
    <row r="9" spans="2:8" s="108" customFormat="1" ht="11.25">
      <c r="B9" s="337"/>
      <c r="C9" s="109"/>
      <c r="D9" s="109" t="s">
        <v>152</v>
      </c>
      <c r="E9" s="109"/>
      <c r="F9" s="110"/>
      <c r="G9" s="110"/>
      <c r="H9" s="338"/>
    </row>
    <row r="10" spans="2:8" s="108" customFormat="1" ht="11.25">
      <c r="B10" s="337"/>
      <c r="C10" s="111"/>
      <c r="D10" s="109" t="s">
        <v>153</v>
      </c>
      <c r="E10" s="109"/>
      <c r="F10" s="110"/>
      <c r="G10" s="110"/>
      <c r="H10" s="338"/>
    </row>
    <row r="11" spans="2:8" s="108" customFormat="1" ht="11.25">
      <c r="B11" s="337"/>
      <c r="C11" s="109"/>
      <c r="D11" s="109" t="s">
        <v>154</v>
      </c>
      <c r="E11" s="109"/>
      <c r="F11" s="109"/>
      <c r="G11" s="109"/>
      <c r="H11" s="338"/>
    </row>
    <row r="12" spans="2:8" ht="12.75">
      <c r="B12" s="335"/>
      <c r="C12" s="105"/>
      <c r="D12" s="105"/>
      <c r="E12" s="105"/>
      <c r="F12" s="105"/>
      <c r="G12" s="105"/>
      <c r="H12" s="336"/>
    </row>
    <row r="13" spans="2:8" ht="12.75">
      <c r="B13" s="335"/>
      <c r="C13" s="105"/>
      <c r="D13" s="105"/>
      <c r="E13" s="105"/>
      <c r="F13" s="105"/>
      <c r="G13" s="105"/>
      <c r="H13" s="336"/>
    </row>
    <row r="14" spans="2:8" ht="12.75" customHeight="1">
      <c r="B14" s="441" t="s">
        <v>377</v>
      </c>
      <c r="C14" s="442"/>
      <c r="D14" s="442"/>
      <c r="E14" s="442"/>
      <c r="F14" s="442"/>
      <c r="G14" s="442"/>
      <c r="H14" s="443"/>
    </row>
    <row r="15" spans="2:8" ht="12.75">
      <c r="B15" s="441"/>
      <c r="C15" s="442"/>
      <c r="D15" s="442"/>
      <c r="E15" s="442"/>
      <c r="F15" s="442"/>
      <c r="G15" s="442"/>
      <c r="H15" s="443"/>
    </row>
    <row r="16" spans="2:8" ht="3" customHeight="1">
      <c r="B16" s="335"/>
      <c r="C16" s="327"/>
      <c r="D16" s="327"/>
      <c r="E16" s="327"/>
      <c r="F16" s="327"/>
      <c r="G16" s="327"/>
      <c r="H16" s="336"/>
    </row>
    <row r="17" spans="2:8" ht="12.75">
      <c r="B17" s="447" t="s">
        <v>388</v>
      </c>
      <c r="C17" s="448"/>
      <c r="D17" s="448"/>
      <c r="E17" s="448"/>
      <c r="F17" s="448"/>
      <c r="G17" s="448"/>
      <c r="H17" s="449"/>
    </row>
    <row r="18" spans="2:8" ht="12.75">
      <c r="B18" s="348"/>
      <c r="C18" s="331"/>
      <c r="D18" s="331"/>
      <c r="E18" s="331"/>
      <c r="F18" s="331"/>
      <c r="G18" s="331"/>
      <c r="H18" s="339"/>
    </row>
    <row r="19" spans="2:8" ht="12.75">
      <c r="B19" s="438" t="s">
        <v>373</v>
      </c>
      <c r="C19" s="439"/>
      <c r="D19" s="439"/>
      <c r="E19" s="439"/>
      <c r="F19" s="439"/>
      <c r="G19" s="439"/>
      <c r="H19" s="440"/>
    </row>
    <row r="20" spans="2:8" ht="12.75" customHeight="1">
      <c r="B20" s="348"/>
      <c r="C20" s="331"/>
      <c r="D20" s="331"/>
      <c r="E20" s="331"/>
      <c r="F20" s="331"/>
      <c r="G20" s="331"/>
      <c r="H20" s="339"/>
    </row>
    <row r="21" spans="2:8" ht="12.75">
      <c r="B21" s="444" t="s">
        <v>378</v>
      </c>
      <c r="C21" s="445"/>
      <c r="D21" s="445"/>
      <c r="E21" s="445"/>
      <c r="F21" s="445"/>
      <c r="G21" s="445"/>
      <c r="H21" s="446"/>
    </row>
    <row r="22" spans="2:8" ht="12.75">
      <c r="B22" s="444"/>
      <c r="C22" s="445"/>
      <c r="D22" s="445"/>
      <c r="E22" s="445"/>
      <c r="F22" s="445"/>
      <c r="G22" s="445"/>
      <c r="H22" s="446"/>
    </row>
    <row r="23" spans="2:8" ht="6" customHeight="1">
      <c r="B23" s="349"/>
      <c r="C23" s="329"/>
      <c r="D23" s="329"/>
      <c r="E23" s="329"/>
      <c r="F23" s="329"/>
      <c r="G23" s="329"/>
      <c r="H23" s="340"/>
    </row>
    <row r="24" spans="2:8" ht="12.75" customHeight="1">
      <c r="B24" s="444" t="s">
        <v>379</v>
      </c>
      <c r="C24" s="445"/>
      <c r="D24" s="445"/>
      <c r="E24" s="445"/>
      <c r="F24" s="445"/>
      <c r="G24" s="445"/>
      <c r="H24" s="446"/>
    </row>
    <row r="25" spans="2:8" ht="12.75">
      <c r="B25" s="444"/>
      <c r="C25" s="445"/>
      <c r="D25" s="445"/>
      <c r="E25" s="445"/>
      <c r="F25" s="445"/>
      <c r="G25" s="445"/>
      <c r="H25" s="446"/>
    </row>
    <row r="26" spans="2:8" ht="7.5" customHeight="1">
      <c r="B26" s="350"/>
      <c r="C26" s="112"/>
      <c r="D26" s="112"/>
      <c r="E26" s="112"/>
      <c r="F26" s="112"/>
      <c r="G26" s="112"/>
      <c r="H26" s="341"/>
    </row>
    <row r="27" spans="2:8" ht="12.75">
      <c r="B27" s="447" t="s">
        <v>380</v>
      </c>
      <c r="C27" s="448"/>
      <c r="D27" s="448"/>
      <c r="E27" s="448"/>
      <c r="F27" s="448"/>
      <c r="G27" s="448"/>
      <c r="H27" s="449"/>
    </row>
    <row r="28" spans="2:8" ht="7.5" customHeight="1">
      <c r="B28" s="335"/>
      <c r="C28" s="105"/>
      <c r="D28" s="105"/>
      <c r="E28" s="105"/>
      <c r="F28" s="105"/>
      <c r="G28" s="105"/>
      <c r="H28" s="336"/>
    </row>
    <row r="29" spans="2:8" ht="12.75">
      <c r="B29" s="447" t="s">
        <v>381</v>
      </c>
      <c r="C29" s="448"/>
      <c r="D29" s="448"/>
      <c r="E29" s="448"/>
      <c r="F29" s="448"/>
      <c r="G29" s="448"/>
      <c r="H29" s="449"/>
    </row>
    <row r="30" spans="2:8" ht="12.75">
      <c r="B30" s="351"/>
      <c r="C30" s="327" t="s">
        <v>382</v>
      </c>
      <c r="D30" s="327"/>
      <c r="E30" s="327"/>
      <c r="F30" s="327"/>
      <c r="G30" s="327"/>
      <c r="H30" s="336"/>
    </row>
    <row r="31" spans="2:8" ht="12.75">
      <c r="B31" s="351"/>
      <c r="C31" s="327" t="s">
        <v>402</v>
      </c>
      <c r="D31" s="327"/>
      <c r="E31" s="327"/>
      <c r="F31" s="327"/>
      <c r="G31" s="327"/>
      <c r="H31" s="336"/>
    </row>
    <row r="32" spans="2:8" ht="12.75">
      <c r="B32" s="351"/>
      <c r="C32" s="327"/>
      <c r="D32" s="327"/>
      <c r="E32" s="327"/>
      <c r="F32" s="327"/>
      <c r="G32" s="327"/>
      <c r="H32" s="336"/>
    </row>
    <row r="33" spans="2:8" ht="12.75">
      <c r="B33" s="351"/>
      <c r="C33" s="327"/>
      <c r="D33" s="327"/>
      <c r="E33" s="327"/>
      <c r="F33" s="327"/>
      <c r="G33" s="327"/>
      <c r="H33" s="336"/>
    </row>
    <row r="34" spans="2:8" ht="12.75">
      <c r="B34" s="438" t="s">
        <v>374</v>
      </c>
      <c r="C34" s="439"/>
      <c r="D34" s="439"/>
      <c r="E34" s="439"/>
      <c r="F34" s="439"/>
      <c r="G34" s="439"/>
      <c r="H34" s="440"/>
    </row>
    <row r="35" spans="2:8" ht="12.75">
      <c r="B35" s="350"/>
      <c r="C35" s="112"/>
      <c r="D35" s="112"/>
      <c r="E35" s="112"/>
      <c r="F35" s="112"/>
      <c r="G35" s="112"/>
      <c r="H35" s="336"/>
    </row>
    <row r="36" spans="2:12" ht="12.75">
      <c r="B36" s="447" t="s">
        <v>384</v>
      </c>
      <c r="C36" s="448"/>
      <c r="D36" s="448"/>
      <c r="E36" s="448"/>
      <c r="F36" s="448"/>
      <c r="G36" s="448"/>
      <c r="H36" s="449"/>
      <c r="I36" s="326"/>
      <c r="J36" s="326"/>
      <c r="K36" s="326"/>
      <c r="L36" s="326"/>
    </row>
    <row r="37" spans="2:12" ht="5.25" customHeight="1">
      <c r="B37" s="351" t="s">
        <v>201</v>
      </c>
      <c r="C37" s="327"/>
      <c r="D37" s="327"/>
      <c r="E37" s="327"/>
      <c r="F37" s="327"/>
      <c r="G37" s="327"/>
      <c r="H37" s="342"/>
      <c r="I37" s="326"/>
      <c r="J37" s="326"/>
      <c r="K37" s="326"/>
      <c r="L37" s="326"/>
    </row>
    <row r="38" spans="2:12" ht="12.75">
      <c r="B38" s="447" t="s">
        <v>385</v>
      </c>
      <c r="C38" s="448"/>
      <c r="D38" s="448"/>
      <c r="E38" s="448"/>
      <c r="F38" s="448"/>
      <c r="G38" s="448"/>
      <c r="H38" s="449"/>
      <c r="I38" s="326"/>
      <c r="J38" s="326"/>
      <c r="K38" s="326"/>
      <c r="L38" s="326"/>
    </row>
    <row r="39" spans="2:12" ht="4.5" customHeight="1">
      <c r="B39" s="351"/>
      <c r="C39" s="327"/>
      <c r="D39" s="327"/>
      <c r="E39" s="327"/>
      <c r="F39" s="327"/>
      <c r="G39" s="327"/>
      <c r="H39" s="342"/>
      <c r="I39" s="326"/>
      <c r="J39" s="326"/>
      <c r="K39" s="326"/>
      <c r="L39" s="326"/>
    </row>
    <row r="40" spans="2:12" ht="12.75">
      <c r="B40" s="444" t="s">
        <v>390</v>
      </c>
      <c r="C40" s="445"/>
      <c r="D40" s="445"/>
      <c r="E40" s="445"/>
      <c r="F40" s="445"/>
      <c r="G40" s="445"/>
      <c r="H40" s="446"/>
      <c r="I40" s="326"/>
      <c r="J40" s="326"/>
      <c r="K40" s="326"/>
      <c r="L40" s="326"/>
    </row>
    <row r="41" spans="2:12" ht="12.75">
      <c r="B41" s="444"/>
      <c r="C41" s="445"/>
      <c r="D41" s="445"/>
      <c r="E41" s="445"/>
      <c r="F41" s="445"/>
      <c r="G41" s="445"/>
      <c r="H41" s="446"/>
      <c r="I41" s="326"/>
      <c r="J41" s="326"/>
      <c r="K41" s="326"/>
      <c r="L41" s="326"/>
    </row>
    <row r="42" spans="2:12" ht="12.75">
      <c r="B42" s="444"/>
      <c r="C42" s="445"/>
      <c r="D42" s="445"/>
      <c r="E42" s="445"/>
      <c r="F42" s="445"/>
      <c r="G42" s="445"/>
      <c r="H42" s="446"/>
      <c r="I42" s="326"/>
      <c r="J42" s="326"/>
      <c r="K42" s="326"/>
      <c r="L42" s="326"/>
    </row>
    <row r="43" spans="2:12" ht="12.75">
      <c r="B43" s="351"/>
      <c r="C43" s="327"/>
      <c r="D43" s="327"/>
      <c r="E43" s="327"/>
      <c r="F43" s="327"/>
      <c r="G43" s="327"/>
      <c r="H43" s="342"/>
      <c r="I43" s="326"/>
      <c r="J43" s="326"/>
      <c r="K43" s="326"/>
      <c r="L43" s="326"/>
    </row>
    <row r="44" spans="2:12" ht="12.75">
      <c r="B44" s="438" t="s">
        <v>375</v>
      </c>
      <c r="C44" s="439"/>
      <c r="D44" s="439"/>
      <c r="E44" s="439"/>
      <c r="F44" s="439"/>
      <c r="G44" s="439"/>
      <c r="H44" s="440"/>
      <c r="I44" s="326"/>
      <c r="J44" s="326"/>
      <c r="K44" s="326"/>
      <c r="L44" s="326"/>
    </row>
    <row r="45" spans="2:12" ht="12.75">
      <c r="B45" s="351" t="s">
        <v>403</v>
      </c>
      <c r="C45" s="327"/>
      <c r="D45" s="327"/>
      <c r="E45" s="327"/>
      <c r="F45" s="327"/>
      <c r="G45" s="327"/>
      <c r="H45" s="342"/>
      <c r="I45" s="326"/>
      <c r="J45" s="326"/>
      <c r="K45" s="326"/>
      <c r="L45" s="326"/>
    </row>
    <row r="46" spans="2:12" ht="12.75">
      <c r="B46" s="351" t="s">
        <v>404</v>
      </c>
      <c r="C46" s="327"/>
      <c r="D46" s="327"/>
      <c r="E46" s="327"/>
      <c r="F46" s="327"/>
      <c r="G46" s="327"/>
      <c r="H46" s="342"/>
      <c r="I46" s="326"/>
      <c r="J46" s="326"/>
      <c r="K46" s="326"/>
      <c r="L46" s="326"/>
    </row>
    <row r="47" spans="2:12" ht="12.75">
      <c r="B47" s="444" t="s">
        <v>405</v>
      </c>
      <c r="C47" s="445"/>
      <c r="D47" s="445"/>
      <c r="E47" s="445"/>
      <c r="F47" s="445"/>
      <c r="G47" s="445"/>
      <c r="H47" s="446"/>
      <c r="I47" s="326"/>
      <c r="J47" s="326"/>
      <c r="K47" s="326"/>
      <c r="L47" s="326"/>
    </row>
    <row r="48" spans="2:12" ht="12.75">
      <c r="B48" s="444"/>
      <c r="C48" s="445"/>
      <c r="D48" s="445"/>
      <c r="E48" s="445"/>
      <c r="F48" s="445"/>
      <c r="G48" s="445"/>
      <c r="H48" s="446"/>
      <c r="I48" s="326"/>
      <c r="J48" s="326"/>
      <c r="K48" s="326"/>
      <c r="L48" s="326"/>
    </row>
    <row r="49" spans="2:12" ht="12.75">
      <c r="B49" s="335"/>
      <c r="C49" s="105"/>
      <c r="D49" s="327"/>
      <c r="E49" s="327"/>
      <c r="F49" s="327"/>
      <c r="G49" s="327"/>
      <c r="H49" s="342"/>
      <c r="I49" s="326"/>
      <c r="J49" s="326"/>
      <c r="K49" s="326"/>
      <c r="L49" s="326"/>
    </row>
    <row r="50" spans="2:12" s="114" customFormat="1" ht="12.75">
      <c r="B50" s="447" t="s">
        <v>387</v>
      </c>
      <c r="C50" s="448"/>
      <c r="D50" s="448"/>
      <c r="E50" s="448"/>
      <c r="F50" s="448"/>
      <c r="G50" s="448"/>
      <c r="H50" s="449"/>
      <c r="I50" s="328"/>
      <c r="J50" s="328"/>
      <c r="K50" s="328"/>
      <c r="L50" s="328"/>
    </row>
    <row r="51" spans="2:12" s="114" customFormat="1" ht="0.75" customHeight="1">
      <c r="B51" s="444" t="s">
        <v>407</v>
      </c>
      <c r="C51" s="445"/>
      <c r="D51" s="445"/>
      <c r="E51" s="445"/>
      <c r="F51" s="445"/>
      <c r="G51" s="445"/>
      <c r="H51" s="446"/>
      <c r="I51" s="328"/>
      <c r="J51" s="328"/>
      <c r="K51" s="328"/>
      <c r="L51" s="328"/>
    </row>
    <row r="52" spans="2:12" s="114" customFormat="1" ht="15" customHeight="1">
      <c r="B52" s="444"/>
      <c r="C52" s="445"/>
      <c r="D52" s="445"/>
      <c r="E52" s="445"/>
      <c r="F52" s="445"/>
      <c r="G52" s="445"/>
      <c r="H52" s="446"/>
      <c r="I52" s="328"/>
      <c r="J52" s="328"/>
      <c r="K52" s="328"/>
      <c r="L52" s="328"/>
    </row>
    <row r="53" spans="2:12" s="114" customFormat="1" ht="14.25" customHeight="1">
      <c r="B53" s="444"/>
      <c r="C53" s="445"/>
      <c r="D53" s="445"/>
      <c r="E53" s="445"/>
      <c r="F53" s="445"/>
      <c r="G53" s="445"/>
      <c r="H53" s="446"/>
      <c r="I53" s="328"/>
      <c r="J53" s="328"/>
      <c r="K53" s="328"/>
      <c r="L53" s="328"/>
    </row>
    <row r="54" spans="2:8" s="114" customFormat="1" ht="15" customHeight="1" hidden="1">
      <c r="B54" s="335"/>
      <c r="C54" s="105"/>
      <c r="D54" s="105"/>
      <c r="E54" s="105"/>
      <c r="F54" s="105"/>
      <c r="G54" s="105"/>
      <c r="H54" s="336"/>
    </row>
    <row r="55" spans="2:8" s="114" customFormat="1" ht="15">
      <c r="B55" s="343" t="s">
        <v>406</v>
      </c>
      <c r="C55" s="17"/>
      <c r="D55" s="17"/>
      <c r="E55" s="113"/>
      <c r="F55" s="113"/>
      <c r="G55" s="113"/>
      <c r="H55" s="344"/>
    </row>
    <row r="56" spans="2:8" ht="15.75">
      <c r="B56" s="335"/>
      <c r="C56" s="116"/>
      <c r="D56" s="116"/>
      <c r="E56" s="105"/>
      <c r="F56" s="105"/>
      <c r="G56" s="105"/>
      <c r="H56" s="336"/>
    </row>
    <row r="57" spans="2:8" ht="17.25">
      <c r="B57" s="335"/>
      <c r="C57" s="105"/>
      <c r="D57" s="105"/>
      <c r="E57" s="433" t="s">
        <v>155</v>
      </c>
      <c r="F57" s="433"/>
      <c r="G57" s="433"/>
      <c r="H57" s="336"/>
    </row>
    <row r="58" spans="2:8" ht="17.25">
      <c r="B58" s="335"/>
      <c r="C58" s="105"/>
      <c r="D58" s="105"/>
      <c r="E58" s="434" t="s">
        <v>228</v>
      </c>
      <c r="F58" s="434"/>
      <c r="G58" s="434"/>
      <c r="H58" s="336"/>
    </row>
    <row r="59" spans="2:8" ht="13.5" thickBot="1">
      <c r="B59" s="345"/>
      <c r="C59" s="346"/>
      <c r="D59" s="346"/>
      <c r="E59" s="346"/>
      <c r="F59" s="346"/>
      <c r="G59" s="346"/>
      <c r="H59" s="347"/>
    </row>
  </sheetData>
  <sheetProtection/>
  <mergeCells count="18">
    <mergeCell ref="B44:H44"/>
    <mergeCell ref="B47:H48"/>
    <mergeCell ref="B50:H50"/>
    <mergeCell ref="E57:G57"/>
    <mergeCell ref="E58:G58"/>
    <mergeCell ref="B51:H53"/>
    <mergeCell ref="B27:H27"/>
    <mergeCell ref="B29:H29"/>
    <mergeCell ref="B34:H34"/>
    <mergeCell ref="B36:H36"/>
    <mergeCell ref="B38:H38"/>
    <mergeCell ref="B40:H42"/>
    <mergeCell ref="B4:H4"/>
    <mergeCell ref="B14:H15"/>
    <mergeCell ref="B17:H17"/>
    <mergeCell ref="B19:H19"/>
    <mergeCell ref="B21:H22"/>
    <mergeCell ref="B24:H2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1"/>
  <sheetViews>
    <sheetView zoomScalePageLayoutView="0" workbookViewId="0" topLeftCell="A16">
      <selection activeCell="B4" sqref="B4:H48"/>
    </sheetView>
  </sheetViews>
  <sheetFormatPr defaultColWidth="9.140625" defaultRowHeight="12.75"/>
  <cols>
    <col min="1" max="1" width="0.2890625" style="1" customWidth="1"/>
    <col min="2" max="2" width="3.7109375" style="24" customWidth="1"/>
    <col min="3" max="3" width="2.7109375" style="24" customWidth="1"/>
    <col min="4" max="4" width="4.00390625" style="24" customWidth="1"/>
    <col min="5" max="5" width="40.57421875" style="1" customWidth="1"/>
    <col min="6" max="6" width="8.28125" style="1" customWidth="1"/>
    <col min="7" max="8" width="15.7109375" style="25" customWidth="1"/>
    <col min="9" max="9" width="1.421875" style="1" customWidth="1"/>
    <col min="10" max="16384" width="9.140625" style="1" customWidth="1"/>
  </cols>
  <sheetData>
    <row r="1" ht="8.25" customHeight="1"/>
    <row r="2" spans="2:8" s="29" customFormat="1" ht="6.75" customHeight="1">
      <c r="B2" s="26"/>
      <c r="C2" s="27"/>
      <c r="D2" s="27"/>
      <c r="E2" s="28"/>
      <c r="G2" s="364"/>
      <c r="H2" s="364"/>
    </row>
    <row r="3" spans="2:8" s="29" customFormat="1" ht="9" customHeight="1">
      <c r="B3" s="26"/>
      <c r="C3" s="27"/>
      <c r="D3" s="27"/>
      <c r="E3" s="28"/>
      <c r="G3" s="21"/>
      <c r="H3" s="21"/>
    </row>
    <row r="4" spans="2:8" s="29" customFormat="1" ht="18" customHeight="1">
      <c r="B4" s="365" t="s">
        <v>233</v>
      </c>
      <c r="C4" s="365"/>
      <c r="D4" s="365"/>
      <c r="E4" s="365"/>
      <c r="F4" s="365"/>
      <c r="G4" s="365"/>
      <c r="H4" s="365"/>
    </row>
    <row r="5" ht="6.75" customHeight="1"/>
    <row r="6" spans="2:8" ht="12" customHeight="1">
      <c r="B6" s="369" t="s">
        <v>18</v>
      </c>
      <c r="C6" s="371" t="s">
        <v>19</v>
      </c>
      <c r="D6" s="372"/>
      <c r="E6" s="373"/>
      <c r="F6" s="369" t="s">
        <v>20</v>
      </c>
      <c r="G6" s="30" t="s">
        <v>21</v>
      </c>
      <c r="H6" s="30" t="s">
        <v>21</v>
      </c>
    </row>
    <row r="7" spans="2:8" ht="9.75" customHeight="1">
      <c r="B7" s="370"/>
      <c r="C7" s="374"/>
      <c r="D7" s="375"/>
      <c r="E7" s="376"/>
      <c r="F7" s="370"/>
      <c r="G7" s="31" t="s">
        <v>22</v>
      </c>
      <c r="H7" s="32" t="s">
        <v>23</v>
      </c>
    </row>
    <row r="8" spans="2:8" s="29" customFormat="1" ht="24.75" customHeight="1">
      <c r="B8" s="33" t="s">
        <v>24</v>
      </c>
      <c r="C8" s="366" t="s">
        <v>25</v>
      </c>
      <c r="D8" s="367"/>
      <c r="E8" s="368"/>
      <c r="F8" s="35"/>
      <c r="G8" s="49">
        <f>G9+G13+G31+G21</f>
        <v>149619058</v>
      </c>
      <c r="H8" s="49">
        <f>H9+H13+H31</f>
        <v>47020770</v>
      </c>
    </row>
    <row r="9" spans="2:8" s="29" customFormat="1" ht="16.5" customHeight="1">
      <c r="B9" s="37"/>
      <c r="C9" s="34">
        <v>1</v>
      </c>
      <c r="D9" s="38" t="s">
        <v>26</v>
      </c>
      <c r="E9" s="39"/>
      <c r="F9" s="40"/>
      <c r="G9" s="49">
        <f>SUM(G10:G11)</f>
        <v>1230879</v>
      </c>
      <c r="H9" s="49">
        <f>SUM(H10:H11)</f>
        <v>775718</v>
      </c>
    </row>
    <row r="10" spans="2:8" s="29" customFormat="1" ht="16.5" customHeight="1">
      <c r="B10" s="37"/>
      <c r="C10" s="34"/>
      <c r="D10" s="41" t="s">
        <v>27</v>
      </c>
      <c r="E10" s="42" t="s">
        <v>28</v>
      </c>
      <c r="F10" s="40"/>
      <c r="G10" s="36">
        <f>180201+304000</f>
        <v>484201</v>
      </c>
      <c r="H10" s="36">
        <f>(471718+304000)</f>
        <v>775718</v>
      </c>
    </row>
    <row r="11" spans="2:8" s="29" customFormat="1" ht="16.5" customHeight="1">
      <c r="B11" s="37"/>
      <c r="C11" s="34"/>
      <c r="D11" s="41" t="s">
        <v>27</v>
      </c>
      <c r="E11" s="42" t="s">
        <v>29</v>
      </c>
      <c r="F11" s="40"/>
      <c r="G11" s="36">
        <v>746678</v>
      </c>
      <c r="H11" s="36"/>
    </row>
    <row r="12" spans="2:8" s="29" customFormat="1" ht="16.5" customHeight="1">
      <c r="B12" s="37"/>
      <c r="C12" s="34">
        <v>2</v>
      </c>
      <c r="D12" s="38" t="s">
        <v>30</v>
      </c>
      <c r="E12" s="39"/>
      <c r="F12" s="40"/>
      <c r="G12" s="36"/>
      <c r="H12" s="36"/>
    </row>
    <row r="13" spans="2:8" s="29" customFormat="1" ht="16.5" customHeight="1">
      <c r="B13" s="37"/>
      <c r="C13" s="34">
        <v>3</v>
      </c>
      <c r="D13" s="38" t="s">
        <v>31</v>
      </c>
      <c r="E13" s="39"/>
      <c r="F13" s="40"/>
      <c r="G13" s="49">
        <f>SUM(G14:G20)</f>
        <v>21911733</v>
      </c>
      <c r="H13" s="49">
        <f>SUM(H14:H20)</f>
        <v>7245534</v>
      </c>
    </row>
    <row r="14" spans="2:8" s="29" customFormat="1" ht="16.5" customHeight="1">
      <c r="B14" s="37"/>
      <c r="C14" s="43"/>
      <c r="D14" s="41" t="s">
        <v>27</v>
      </c>
      <c r="E14" s="42" t="s">
        <v>32</v>
      </c>
      <c r="F14" s="40"/>
      <c r="G14" s="36"/>
      <c r="H14" s="36"/>
    </row>
    <row r="15" spans="2:8" s="29" customFormat="1" ht="16.5" customHeight="1">
      <c r="B15" s="37"/>
      <c r="C15" s="43"/>
      <c r="D15" s="41" t="s">
        <v>27</v>
      </c>
      <c r="E15" s="42" t="s">
        <v>33</v>
      </c>
      <c r="F15" s="40"/>
      <c r="G15" s="36">
        <v>5399</v>
      </c>
      <c r="H15" s="36"/>
    </row>
    <row r="16" spans="2:8" s="29" customFormat="1" ht="16.5" customHeight="1">
      <c r="B16" s="37"/>
      <c r="C16" s="43"/>
      <c r="D16" s="41" t="s">
        <v>27</v>
      </c>
      <c r="E16" s="42" t="s">
        <v>34</v>
      </c>
      <c r="F16" s="40"/>
      <c r="G16" s="36"/>
      <c r="H16" s="36"/>
    </row>
    <row r="17" spans="2:8" s="29" customFormat="1" ht="16.5" customHeight="1">
      <c r="B17" s="37"/>
      <c r="C17" s="43"/>
      <c r="D17" s="41" t="s">
        <v>27</v>
      </c>
      <c r="E17" s="42" t="s">
        <v>35</v>
      </c>
      <c r="F17" s="40"/>
      <c r="G17" s="36">
        <v>21906334</v>
      </c>
      <c r="H17" s="36">
        <v>5995534</v>
      </c>
    </row>
    <row r="18" spans="2:8" s="29" customFormat="1" ht="16.5" customHeight="1">
      <c r="B18" s="37"/>
      <c r="C18" s="43"/>
      <c r="D18" s="41" t="s">
        <v>27</v>
      </c>
      <c r="E18" s="42" t="s">
        <v>36</v>
      </c>
      <c r="F18" s="40"/>
      <c r="G18" s="36"/>
      <c r="H18" s="36"/>
    </row>
    <row r="19" spans="2:8" s="29" customFormat="1" ht="16.5" customHeight="1">
      <c r="B19" s="37"/>
      <c r="C19" s="43"/>
      <c r="D19" s="41" t="s">
        <v>27</v>
      </c>
      <c r="E19" s="42" t="s">
        <v>202</v>
      </c>
      <c r="F19" s="40"/>
      <c r="G19" s="36"/>
      <c r="H19" s="36">
        <v>1250000</v>
      </c>
    </row>
    <row r="20" spans="2:8" s="29" customFormat="1" ht="16.5" customHeight="1">
      <c r="B20" s="37"/>
      <c r="C20" s="43"/>
      <c r="D20" s="41" t="s">
        <v>27</v>
      </c>
      <c r="E20" s="42"/>
      <c r="F20" s="40"/>
      <c r="G20" s="36"/>
      <c r="H20" s="36"/>
    </row>
    <row r="21" spans="2:8" s="29" customFormat="1" ht="16.5" customHeight="1">
      <c r="B21" s="37"/>
      <c r="C21" s="34">
        <v>4</v>
      </c>
      <c r="D21" s="38" t="s">
        <v>37</v>
      </c>
      <c r="E21" s="39"/>
      <c r="F21" s="40"/>
      <c r="G21" s="49">
        <f>G24</f>
        <v>85396000</v>
      </c>
      <c r="H21" s="49"/>
    </row>
    <row r="22" spans="2:13" s="29" customFormat="1" ht="16.5" customHeight="1">
      <c r="B22" s="37"/>
      <c r="C22" s="43"/>
      <c r="D22" s="41" t="s">
        <v>27</v>
      </c>
      <c r="E22" s="42" t="s">
        <v>38</v>
      </c>
      <c r="F22" s="40"/>
      <c r="G22" s="36"/>
      <c r="H22" s="36"/>
      <c r="M22" s="141" t="s">
        <v>201</v>
      </c>
    </row>
    <row r="23" spans="2:8" s="29" customFormat="1" ht="16.5" customHeight="1">
      <c r="B23" s="37"/>
      <c r="C23" s="43"/>
      <c r="D23" s="41" t="s">
        <v>27</v>
      </c>
      <c r="E23" s="42" t="s">
        <v>39</v>
      </c>
      <c r="F23" s="40"/>
      <c r="G23" s="36"/>
      <c r="H23" s="36"/>
    </row>
    <row r="24" spans="2:8" s="29" customFormat="1" ht="16.5" customHeight="1">
      <c r="B24" s="37"/>
      <c r="C24" s="43"/>
      <c r="D24" s="41" t="s">
        <v>27</v>
      </c>
      <c r="E24" s="42" t="s">
        <v>40</v>
      </c>
      <c r="F24" s="40"/>
      <c r="G24" s="36">
        <v>85396000</v>
      </c>
      <c r="H24" s="36">
        <v>0</v>
      </c>
    </row>
    <row r="25" spans="2:8" s="29" customFormat="1" ht="16.5" customHeight="1">
      <c r="B25" s="37"/>
      <c r="C25" s="43"/>
      <c r="D25" s="41" t="s">
        <v>27</v>
      </c>
      <c r="E25" s="42" t="s">
        <v>41</v>
      </c>
      <c r="F25" s="40"/>
      <c r="G25" s="36"/>
      <c r="H25" s="36"/>
    </row>
    <row r="26" spans="2:8" s="29" customFormat="1" ht="16.5" customHeight="1">
      <c r="B26" s="37"/>
      <c r="C26" s="43"/>
      <c r="D26" s="41" t="s">
        <v>27</v>
      </c>
      <c r="E26" s="42" t="s">
        <v>42</v>
      </c>
      <c r="F26" s="40"/>
      <c r="G26" s="36"/>
      <c r="H26" s="36"/>
    </row>
    <row r="27" spans="2:8" s="29" customFormat="1" ht="16.5" customHeight="1">
      <c r="B27" s="37"/>
      <c r="C27" s="43"/>
      <c r="D27" s="41" t="s">
        <v>27</v>
      </c>
      <c r="E27" s="42" t="s">
        <v>43</v>
      </c>
      <c r="F27" s="40"/>
      <c r="G27" s="36"/>
      <c r="H27" s="36"/>
    </row>
    <row r="28" spans="2:8" s="29" customFormat="1" ht="16.5" customHeight="1">
      <c r="B28" s="37"/>
      <c r="C28" s="43"/>
      <c r="D28" s="41" t="s">
        <v>27</v>
      </c>
      <c r="E28" s="42"/>
      <c r="F28" s="40"/>
      <c r="G28" s="36"/>
      <c r="H28" s="36"/>
    </row>
    <row r="29" spans="2:8" s="29" customFormat="1" ht="16.5" customHeight="1">
      <c r="B29" s="37"/>
      <c r="C29" s="34">
        <v>5</v>
      </c>
      <c r="D29" s="38" t="s">
        <v>44</v>
      </c>
      <c r="E29" s="39"/>
      <c r="F29" s="40"/>
      <c r="G29" s="36"/>
      <c r="H29" s="36"/>
    </row>
    <row r="30" spans="2:8" s="29" customFormat="1" ht="16.5" customHeight="1">
      <c r="B30" s="37"/>
      <c r="C30" s="34">
        <v>6</v>
      </c>
      <c r="D30" s="38" t="s">
        <v>45</v>
      </c>
      <c r="E30" s="39"/>
      <c r="F30" s="40"/>
      <c r="G30" s="36"/>
      <c r="H30" s="36"/>
    </row>
    <row r="31" spans="2:8" s="29" customFormat="1" ht="16.5" customHeight="1">
      <c r="B31" s="37"/>
      <c r="C31" s="34">
        <v>7</v>
      </c>
      <c r="D31" s="38" t="s">
        <v>46</v>
      </c>
      <c r="E31" s="39"/>
      <c r="F31" s="40"/>
      <c r="G31" s="49">
        <f>SUM(G32)</f>
        <v>41080446</v>
      </c>
      <c r="H31" s="49">
        <f>SUM(H32)</f>
        <v>38999518</v>
      </c>
    </row>
    <row r="32" spans="2:8" s="29" customFormat="1" ht="16.5" customHeight="1">
      <c r="B32" s="37"/>
      <c r="C32" s="34"/>
      <c r="D32" s="41" t="s">
        <v>27</v>
      </c>
      <c r="E32" s="39" t="s">
        <v>47</v>
      </c>
      <c r="F32" s="40"/>
      <c r="G32" s="36">
        <v>41080446</v>
      </c>
      <c r="H32" s="36">
        <v>38999518</v>
      </c>
    </row>
    <row r="33" spans="2:8" s="29" customFormat="1" ht="16.5" customHeight="1">
      <c r="B33" s="37"/>
      <c r="C33" s="34"/>
      <c r="D33" s="41" t="s">
        <v>27</v>
      </c>
      <c r="E33" s="39"/>
      <c r="F33" s="40"/>
      <c r="G33" s="36"/>
      <c r="H33" s="36"/>
    </row>
    <row r="34" spans="2:8" s="29" customFormat="1" ht="18.75" customHeight="1">
      <c r="B34" s="44" t="s">
        <v>48</v>
      </c>
      <c r="C34" s="366" t="s">
        <v>49</v>
      </c>
      <c r="D34" s="367"/>
      <c r="E34" s="368"/>
      <c r="F34" s="40"/>
      <c r="G34" s="36"/>
      <c r="H34" s="36"/>
    </row>
    <row r="35" spans="2:8" s="29" customFormat="1" ht="16.5" customHeight="1">
      <c r="B35" s="37"/>
      <c r="C35" s="34">
        <v>1</v>
      </c>
      <c r="D35" s="38" t="s">
        <v>50</v>
      </c>
      <c r="E35" s="39"/>
      <c r="F35" s="40"/>
      <c r="G35" s="36"/>
      <c r="H35" s="36"/>
    </row>
    <row r="36" spans="2:8" s="29" customFormat="1" ht="16.5" customHeight="1">
      <c r="B36" s="37"/>
      <c r="C36" s="34">
        <v>2</v>
      </c>
      <c r="D36" s="38" t="s">
        <v>51</v>
      </c>
      <c r="E36" s="45"/>
      <c r="F36" s="40"/>
      <c r="G36" s="49"/>
      <c r="H36" s="49"/>
    </row>
    <row r="37" spans="2:8" s="29" customFormat="1" ht="16.5" customHeight="1">
      <c r="B37" s="37"/>
      <c r="C37" s="43"/>
      <c r="D37" s="41" t="s">
        <v>27</v>
      </c>
      <c r="E37" s="42" t="s">
        <v>52</v>
      </c>
      <c r="F37" s="40"/>
      <c r="G37" s="36"/>
      <c r="H37" s="36"/>
    </row>
    <row r="38" spans="2:12" s="29" customFormat="1" ht="16.5" customHeight="1">
      <c r="B38" s="37"/>
      <c r="C38" s="43"/>
      <c r="D38" s="41" t="s">
        <v>27</v>
      </c>
      <c r="E38" s="42" t="s">
        <v>53</v>
      </c>
      <c r="F38" s="40"/>
      <c r="G38" s="36"/>
      <c r="H38" s="36"/>
      <c r="L38" s="29" t="s">
        <v>195</v>
      </c>
    </row>
    <row r="39" spans="2:8" s="29" customFormat="1" ht="16.5" customHeight="1">
      <c r="B39" s="37"/>
      <c r="C39" s="43"/>
      <c r="D39" s="41" t="s">
        <v>27</v>
      </c>
      <c r="E39" s="42" t="s">
        <v>54</v>
      </c>
      <c r="F39" s="40"/>
      <c r="G39" s="36"/>
      <c r="H39" s="36"/>
    </row>
    <row r="40" spans="2:8" s="29" customFormat="1" ht="16.5" customHeight="1">
      <c r="B40" s="37"/>
      <c r="C40" s="43"/>
      <c r="D40" s="41" t="s">
        <v>27</v>
      </c>
      <c r="E40" s="42" t="s">
        <v>55</v>
      </c>
      <c r="F40" s="40"/>
      <c r="G40" s="36"/>
      <c r="H40" s="36"/>
    </row>
    <row r="41" spans="2:8" s="29" customFormat="1" ht="16.5" customHeight="1">
      <c r="B41" s="37"/>
      <c r="C41" s="34">
        <v>3</v>
      </c>
      <c r="D41" s="38" t="s">
        <v>56</v>
      </c>
      <c r="E41" s="39"/>
      <c r="F41" s="40"/>
      <c r="G41" s="36"/>
      <c r="H41" s="36"/>
    </row>
    <row r="42" spans="2:8" s="29" customFormat="1" ht="16.5" customHeight="1">
      <c r="B42" s="37"/>
      <c r="C42" s="34">
        <v>4</v>
      </c>
      <c r="D42" s="38" t="s">
        <v>57</v>
      </c>
      <c r="E42" s="39"/>
      <c r="F42" s="40"/>
      <c r="G42" s="36"/>
      <c r="H42" s="36"/>
    </row>
    <row r="43" spans="2:8" s="29" customFormat="1" ht="16.5" customHeight="1">
      <c r="B43" s="37"/>
      <c r="C43" s="34">
        <v>5</v>
      </c>
      <c r="D43" s="38" t="s">
        <v>58</v>
      </c>
      <c r="E43" s="39"/>
      <c r="F43" s="40"/>
      <c r="G43" s="36"/>
      <c r="H43" s="36"/>
    </row>
    <row r="44" spans="2:8" s="29" customFormat="1" ht="16.5" customHeight="1">
      <c r="B44" s="37"/>
      <c r="C44" s="34">
        <v>6</v>
      </c>
      <c r="D44" s="38" t="s">
        <v>59</v>
      </c>
      <c r="E44" s="39"/>
      <c r="F44" s="40"/>
      <c r="G44" s="36"/>
      <c r="H44" s="36"/>
    </row>
    <row r="45" spans="2:8" s="29" customFormat="1" ht="23.25" customHeight="1">
      <c r="B45" s="40"/>
      <c r="C45" s="366" t="s">
        <v>60</v>
      </c>
      <c r="D45" s="367"/>
      <c r="E45" s="368"/>
      <c r="F45" s="40"/>
      <c r="G45" s="49">
        <f>G8+G34</f>
        <v>149619058</v>
      </c>
      <c r="H45" s="49">
        <f>SUM(H34+H8)</f>
        <v>47020770</v>
      </c>
    </row>
    <row r="46" spans="2:8" s="29" customFormat="1" ht="9.75" customHeight="1">
      <c r="B46" s="46"/>
      <c r="C46" s="46"/>
      <c r="D46" s="46"/>
      <c r="E46" s="46"/>
      <c r="F46" s="47"/>
      <c r="G46" s="48"/>
      <c r="H46" s="48"/>
    </row>
    <row r="47" spans="2:8" s="29" customFormat="1" ht="15.75" customHeight="1">
      <c r="B47" s="46"/>
      <c r="C47" s="46"/>
      <c r="D47" s="46"/>
      <c r="E47" s="46"/>
      <c r="F47" s="363" t="s">
        <v>255</v>
      </c>
      <c r="G47" s="363"/>
      <c r="H47" s="363"/>
    </row>
    <row r="48" spans="6:8" ht="15.75">
      <c r="F48" s="362" t="s">
        <v>228</v>
      </c>
      <c r="G48" s="362"/>
      <c r="H48" s="362"/>
    </row>
    <row r="51" ht="12.75">
      <c r="G51" s="25">
        <f>G45-Pasivet!G44</f>
        <v>0</v>
      </c>
    </row>
  </sheetData>
  <sheetProtection/>
  <mergeCells count="10">
    <mergeCell ref="F48:H48"/>
    <mergeCell ref="F47:H47"/>
    <mergeCell ref="G2:H2"/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2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5"/>
  <sheetViews>
    <sheetView zoomScalePageLayoutView="0" workbookViewId="0" topLeftCell="A18">
      <selection activeCell="B3" sqref="B3:I47"/>
    </sheetView>
  </sheetViews>
  <sheetFormatPr defaultColWidth="9.140625" defaultRowHeight="12.75"/>
  <cols>
    <col min="1" max="1" width="0.42578125" style="1" customWidth="1"/>
    <col min="2" max="2" width="3.7109375" style="24" customWidth="1"/>
    <col min="3" max="3" width="2.7109375" style="24" customWidth="1"/>
    <col min="4" max="4" width="4.00390625" style="24" customWidth="1"/>
    <col min="5" max="5" width="41.8515625" style="1" customWidth="1"/>
    <col min="6" max="6" width="8.28125" style="1" customWidth="1"/>
    <col min="7" max="8" width="15.7109375" style="25" customWidth="1"/>
    <col min="9" max="9" width="1.421875" style="1" customWidth="1"/>
    <col min="10" max="16384" width="9.140625" style="1" customWidth="1"/>
  </cols>
  <sheetData>
    <row r="1" spans="2:8" s="29" customFormat="1" ht="18">
      <c r="B1" s="26"/>
      <c r="C1" s="27"/>
      <c r="D1" s="27"/>
      <c r="E1" s="28"/>
      <c r="G1" s="364"/>
      <c r="H1" s="364"/>
    </row>
    <row r="2" spans="2:8" s="29" customFormat="1" ht="6" customHeight="1">
      <c r="B2" s="26"/>
      <c r="C2" s="27"/>
      <c r="D2" s="27"/>
      <c r="E2" s="28"/>
      <c r="G2" s="21"/>
      <c r="H2" s="21"/>
    </row>
    <row r="3" spans="2:8" s="29" customFormat="1" ht="18" customHeight="1">
      <c r="B3" s="365" t="s">
        <v>233</v>
      </c>
      <c r="C3" s="365"/>
      <c r="D3" s="365"/>
      <c r="E3" s="365"/>
      <c r="F3" s="365"/>
      <c r="G3" s="365"/>
      <c r="H3" s="365"/>
    </row>
    <row r="4" ht="6.75" customHeight="1"/>
    <row r="5" spans="2:8" s="29" customFormat="1" ht="15.75" customHeight="1">
      <c r="B5" s="369" t="s">
        <v>18</v>
      </c>
      <c r="C5" s="371" t="s">
        <v>61</v>
      </c>
      <c r="D5" s="372"/>
      <c r="E5" s="373"/>
      <c r="F5" s="369" t="s">
        <v>20</v>
      </c>
      <c r="G5" s="30" t="s">
        <v>21</v>
      </c>
      <c r="H5" s="30" t="s">
        <v>21</v>
      </c>
    </row>
    <row r="6" spans="2:8" s="29" customFormat="1" ht="15.75" customHeight="1">
      <c r="B6" s="370"/>
      <c r="C6" s="374"/>
      <c r="D6" s="375"/>
      <c r="E6" s="376"/>
      <c r="F6" s="370"/>
      <c r="G6" s="31" t="s">
        <v>22</v>
      </c>
      <c r="H6" s="32" t="s">
        <v>23</v>
      </c>
    </row>
    <row r="7" spans="2:8" s="29" customFormat="1" ht="24.75" customHeight="1">
      <c r="B7" s="44" t="s">
        <v>24</v>
      </c>
      <c r="C7" s="366" t="s">
        <v>62</v>
      </c>
      <c r="D7" s="367"/>
      <c r="E7" s="368"/>
      <c r="F7" s="40"/>
      <c r="G7" s="49">
        <f>SUM(G9+G12)</f>
        <v>149519058</v>
      </c>
      <c r="H7" s="49">
        <f>SUM(H9+H12+H24)</f>
        <v>46920770</v>
      </c>
    </row>
    <row r="8" spans="2:8" s="29" customFormat="1" ht="15.75" customHeight="1">
      <c r="B8" s="37"/>
      <c r="C8" s="34">
        <v>1</v>
      </c>
      <c r="D8" s="38" t="s">
        <v>63</v>
      </c>
      <c r="E8" s="39"/>
      <c r="F8" s="40"/>
      <c r="G8" s="36"/>
      <c r="H8" s="36"/>
    </row>
    <row r="9" spans="2:8" s="29" customFormat="1" ht="15.75" customHeight="1">
      <c r="B9" s="37"/>
      <c r="C9" s="34">
        <v>2</v>
      </c>
      <c r="D9" s="38" t="s">
        <v>64</v>
      </c>
      <c r="E9" s="39"/>
      <c r="F9" s="40"/>
      <c r="G9" s="49">
        <f>SUM(G11)</f>
        <v>1100000</v>
      </c>
      <c r="H9" s="49">
        <f>SUM(H11)</f>
        <v>1100000</v>
      </c>
    </row>
    <row r="10" spans="2:8" s="29" customFormat="1" ht="15.75" customHeight="1">
      <c r="B10" s="37"/>
      <c r="C10" s="43"/>
      <c r="D10" s="41" t="s">
        <v>27</v>
      </c>
      <c r="E10" s="42" t="s">
        <v>65</v>
      </c>
      <c r="F10" s="40"/>
      <c r="G10" s="36"/>
      <c r="H10" s="36"/>
    </row>
    <row r="11" spans="2:8" s="29" customFormat="1" ht="15.75" customHeight="1">
      <c r="B11" s="37"/>
      <c r="C11" s="43"/>
      <c r="D11" s="41" t="s">
        <v>27</v>
      </c>
      <c r="E11" s="42" t="s">
        <v>66</v>
      </c>
      <c r="F11" s="40"/>
      <c r="G11" s="36">
        <v>1100000</v>
      </c>
      <c r="H11" s="36">
        <v>1100000</v>
      </c>
    </row>
    <row r="12" spans="2:8" s="29" customFormat="1" ht="15.75" customHeight="1">
      <c r="B12" s="37"/>
      <c r="C12" s="34">
        <v>3</v>
      </c>
      <c r="D12" s="38" t="s">
        <v>67</v>
      </c>
      <c r="E12" s="39"/>
      <c r="F12" s="40"/>
      <c r="G12" s="49">
        <f>SUM(G13:G22)</f>
        <v>148419058</v>
      </c>
      <c r="H12" s="49">
        <f>SUM(H13:H22)</f>
        <v>45820770</v>
      </c>
    </row>
    <row r="13" spans="2:8" s="29" customFormat="1" ht="15.75" customHeight="1">
      <c r="B13" s="37"/>
      <c r="C13" s="43"/>
      <c r="D13" s="41" t="s">
        <v>27</v>
      </c>
      <c r="E13" s="42" t="s">
        <v>68</v>
      </c>
      <c r="F13" s="40"/>
      <c r="G13" s="36">
        <v>54053617</v>
      </c>
      <c r="H13" s="36">
        <v>770202</v>
      </c>
    </row>
    <row r="14" spans="2:8" s="29" customFormat="1" ht="15.75" customHeight="1">
      <c r="B14" s="37"/>
      <c r="C14" s="43"/>
      <c r="D14" s="41" t="s">
        <v>27</v>
      </c>
      <c r="E14" s="42" t="s">
        <v>69</v>
      </c>
      <c r="F14" s="40"/>
      <c r="G14" s="36">
        <v>3165508</v>
      </c>
      <c r="H14" s="36">
        <v>2839307</v>
      </c>
    </row>
    <row r="15" spans="2:8" s="29" customFormat="1" ht="15.75" customHeight="1">
      <c r="B15" s="37"/>
      <c r="C15" s="43"/>
      <c r="D15" s="41" t="s">
        <v>27</v>
      </c>
      <c r="E15" s="42" t="s">
        <v>70</v>
      </c>
      <c r="F15" s="40"/>
      <c r="G15" s="36">
        <v>62672</v>
      </c>
      <c r="H15" s="36"/>
    </row>
    <row r="16" spans="2:8" s="29" customFormat="1" ht="15.75" customHeight="1">
      <c r="B16" s="37"/>
      <c r="C16" s="43"/>
      <c r="D16" s="41" t="s">
        <v>27</v>
      </c>
      <c r="E16" s="42" t="s">
        <v>71</v>
      </c>
      <c r="F16" s="40"/>
      <c r="G16" s="36">
        <v>23550</v>
      </c>
      <c r="H16" s="36">
        <v>5000</v>
      </c>
    </row>
    <row r="17" spans="2:8" s="29" customFormat="1" ht="15.75" customHeight="1">
      <c r="B17" s="37"/>
      <c r="C17" s="43"/>
      <c r="D17" s="41" t="s">
        <v>27</v>
      </c>
      <c r="E17" s="42" t="s">
        <v>72</v>
      </c>
      <c r="F17" s="40"/>
      <c r="G17" s="36"/>
      <c r="H17" s="36"/>
    </row>
    <row r="18" spans="2:8" s="29" customFormat="1" ht="15.75" customHeight="1">
      <c r="B18" s="37"/>
      <c r="C18" s="43"/>
      <c r="D18" s="41" t="s">
        <v>27</v>
      </c>
      <c r="E18" s="42" t="s">
        <v>73</v>
      </c>
      <c r="F18" s="40"/>
      <c r="G18" s="36"/>
      <c r="H18" s="36"/>
    </row>
    <row r="19" spans="2:8" s="29" customFormat="1" ht="15.75" customHeight="1">
      <c r="B19" s="37"/>
      <c r="C19" s="43"/>
      <c r="D19" s="41" t="s">
        <v>27</v>
      </c>
      <c r="E19" s="42" t="s">
        <v>74</v>
      </c>
      <c r="F19" s="40"/>
      <c r="G19" s="36"/>
      <c r="H19" s="36"/>
    </row>
    <row r="20" spans="2:8" s="29" customFormat="1" ht="15.75" customHeight="1">
      <c r="B20" s="37"/>
      <c r="C20" s="43"/>
      <c r="D20" s="41" t="s">
        <v>27</v>
      </c>
      <c r="E20" s="42" t="s">
        <v>372</v>
      </c>
      <c r="F20" s="40"/>
      <c r="G20" s="36">
        <v>91113711</v>
      </c>
      <c r="H20" s="36">
        <v>42206261</v>
      </c>
    </row>
    <row r="21" spans="2:8" s="29" customFormat="1" ht="15.75" customHeight="1">
      <c r="B21" s="37"/>
      <c r="C21" s="43"/>
      <c r="D21" s="41" t="s">
        <v>27</v>
      </c>
      <c r="E21" s="42" t="s">
        <v>75</v>
      </c>
      <c r="F21" s="40"/>
      <c r="G21" s="36"/>
      <c r="H21" s="36"/>
    </row>
    <row r="22" spans="2:8" s="29" customFormat="1" ht="15.75" customHeight="1">
      <c r="B22" s="37"/>
      <c r="C22" s="43"/>
      <c r="D22" s="41" t="s">
        <v>27</v>
      </c>
      <c r="E22" s="42" t="s">
        <v>76</v>
      </c>
      <c r="F22" s="40"/>
      <c r="G22" s="36"/>
      <c r="H22" s="36"/>
    </row>
    <row r="23" spans="2:8" s="29" customFormat="1" ht="15.75" customHeight="1">
      <c r="B23" s="37"/>
      <c r="C23" s="34">
        <v>4</v>
      </c>
      <c r="D23" s="38" t="s">
        <v>77</v>
      </c>
      <c r="E23" s="39"/>
      <c r="F23" s="40"/>
      <c r="G23" s="36"/>
      <c r="H23" s="36"/>
    </row>
    <row r="24" spans="2:8" s="29" customFormat="1" ht="15.75" customHeight="1">
      <c r="B24" s="37"/>
      <c r="C24" s="34">
        <v>5</v>
      </c>
      <c r="D24" s="38" t="s">
        <v>78</v>
      </c>
      <c r="E24" s="39"/>
      <c r="F24" s="40"/>
      <c r="G24" s="49"/>
      <c r="H24" s="49"/>
    </row>
    <row r="25" spans="2:8" s="29" customFormat="1" ht="24.75" customHeight="1">
      <c r="B25" s="44" t="s">
        <v>48</v>
      </c>
      <c r="C25" s="366" t="s">
        <v>79</v>
      </c>
      <c r="D25" s="367"/>
      <c r="E25" s="368"/>
      <c r="F25" s="40"/>
      <c r="G25" s="49">
        <f>SUM(G27:G31)</f>
        <v>0</v>
      </c>
      <c r="H25" s="49">
        <f>SUM(H27:H31)</f>
        <v>0</v>
      </c>
    </row>
    <row r="26" spans="2:8" s="29" customFormat="1" ht="15.75" customHeight="1">
      <c r="B26" s="37"/>
      <c r="C26" s="34">
        <v>1</v>
      </c>
      <c r="D26" s="38" t="s">
        <v>80</v>
      </c>
      <c r="E26" s="45"/>
      <c r="F26" s="40"/>
      <c r="G26" s="36"/>
      <c r="H26" s="36"/>
    </row>
    <row r="27" spans="2:8" s="29" customFormat="1" ht="15.75" customHeight="1">
      <c r="B27" s="37"/>
      <c r="C27" s="43"/>
      <c r="D27" s="41" t="s">
        <v>27</v>
      </c>
      <c r="E27" s="42" t="s">
        <v>81</v>
      </c>
      <c r="F27" s="40"/>
      <c r="G27" s="36"/>
      <c r="H27" s="36"/>
    </row>
    <row r="28" spans="2:8" s="29" customFormat="1" ht="15.75" customHeight="1">
      <c r="B28" s="37"/>
      <c r="C28" s="43"/>
      <c r="D28" s="41" t="s">
        <v>27</v>
      </c>
      <c r="E28" s="42" t="s">
        <v>82</v>
      </c>
      <c r="F28" s="40"/>
      <c r="G28" s="36"/>
      <c r="H28" s="36"/>
    </row>
    <row r="29" spans="2:12" s="29" customFormat="1" ht="15.75" customHeight="1">
      <c r="B29" s="37"/>
      <c r="C29" s="34">
        <v>2</v>
      </c>
      <c r="D29" s="38" t="s">
        <v>83</v>
      </c>
      <c r="E29" s="39"/>
      <c r="F29" s="40"/>
      <c r="G29" s="36"/>
      <c r="H29" s="36"/>
      <c r="L29" s="138"/>
    </row>
    <row r="30" spans="2:8" s="29" customFormat="1" ht="15.75" customHeight="1">
      <c r="B30" s="37"/>
      <c r="C30" s="34">
        <v>3</v>
      </c>
      <c r="D30" s="38" t="s">
        <v>77</v>
      </c>
      <c r="E30" s="39"/>
      <c r="F30" s="40"/>
      <c r="G30" s="36"/>
      <c r="H30" s="36"/>
    </row>
    <row r="31" spans="2:8" s="29" customFormat="1" ht="15.75" customHeight="1">
      <c r="B31" s="37"/>
      <c r="C31" s="34">
        <v>4</v>
      </c>
      <c r="D31" s="38" t="s">
        <v>84</v>
      </c>
      <c r="E31" s="39"/>
      <c r="F31" s="40"/>
      <c r="G31" s="36"/>
      <c r="H31" s="36"/>
    </row>
    <row r="32" spans="2:11" s="29" customFormat="1" ht="24.75" customHeight="1">
      <c r="B32" s="37"/>
      <c r="C32" s="366" t="s">
        <v>85</v>
      </c>
      <c r="D32" s="367"/>
      <c r="E32" s="368"/>
      <c r="F32" s="40"/>
      <c r="G32" s="49"/>
      <c r="H32" s="49"/>
      <c r="K32" s="50"/>
    </row>
    <row r="33" spans="2:8" s="29" customFormat="1" ht="24.75" customHeight="1">
      <c r="B33" s="44" t="s">
        <v>86</v>
      </c>
      <c r="C33" s="366" t="s">
        <v>87</v>
      </c>
      <c r="D33" s="367"/>
      <c r="E33" s="368"/>
      <c r="F33" s="40"/>
      <c r="G33" s="49">
        <f>SUM(G34:G42)</f>
        <v>100000</v>
      </c>
      <c r="H33" s="49">
        <f>SUM(H34:H42)</f>
        <v>100000</v>
      </c>
    </row>
    <row r="34" spans="2:8" s="29" customFormat="1" ht="15.75" customHeight="1">
      <c r="B34" s="37"/>
      <c r="C34" s="34">
        <v>1</v>
      </c>
      <c r="D34" s="38" t="s">
        <v>88</v>
      </c>
      <c r="E34" s="39"/>
      <c r="F34" s="40"/>
      <c r="G34" s="36"/>
      <c r="H34" s="36"/>
    </row>
    <row r="35" spans="2:8" s="29" customFormat="1" ht="15.75" customHeight="1">
      <c r="B35" s="37"/>
      <c r="C35" s="51">
        <v>2</v>
      </c>
      <c r="D35" s="38" t="s">
        <v>89</v>
      </c>
      <c r="E35" s="39"/>
      <c r="F35" s="40"/>
      <c r="G35" s="36"/>
      <c r="H35" s="36"/>
    </row>
    <row r="36" spans="2:8" s="29" customFormat="1" ht="15.75" customHeight="1">
      <c r="B36" s="37"/>
      <c r="C36" s="34">
        <v>3</v>
      </c>
      <c r="D36" s="38" t="s">
        <v>90</v>
      </c>
      <c r="E36" s="39"/>
      <c r="F36" s="40"/>
      <c r="G36" s="36">
        <v>100000</v>
      </c>
      <c r="H36" s="36">
        <v>100000</v>
      </c>
    </row>
    <row r="37" spans="2:8" s="29" customFormat="1" ht="15.75" customHeight="1">
      <c r="B37" s="37"/>
      <c r="C37" s="51">
        <v>4</v>
      </c>
      <c r="D37" s="38" t="s">
        <v>91</v>
      </c>
      <c r="E37" s="39"/>
      <c r="F37" s="40"/>
      <c r="G37" s="36"/>
      <c r="H37" s="36"/>
    </row>
    <row r="38" spans="2:8" s="29" customFormat="1" ht="15.75" customHeight="1">
      <c r="B38" s="37"/>
      <c r="C38" s="34">
        <v>5</v>
      </c>
      <c r="D38" s="38" t="s">
        <v>92</v>
      </c>
      <c r="E38" s="39"/>
      <c r="F38" s="40"/>
      <c r="G38" s="36"/>
      <c r="H38" s="36"/>
    </row>
    <row r="39" spans="2:8" s="29" customFormat="1" ht="15.75" customHeight="1">
      <c r="B39" s="37"/>
      <c r="C39" s="51">
        <v>6</v>
      </c>
      <c r="D39" s="38" t="s">
        <v>93</v>
      </c>
      <c r="E39" s="39"/>
      <c r="F39" s="40"/>
      <c r="G39" s="36"/>
      <c r="H39" s="36"/>
    </row>
    <row r="40" spans="2:8" s="29" customFormat="1" ht="15.75" customHeight="1">
      <c r="B40" s="37"/>
      <c r="C40" s="34">
        <v>7</v>
      </c>
      <c r="D40" s="38" t="s">
        <v>94</v>
      </c>
      <c r="E40" s="39"/>
      <c r="F40" s="40"/>
      <c r="G40" s="36"/>
      <c r="H40" s="36"/>
    </row>
    <row r="41" spans="2:8" s="29" customFormat="1" ht="15.75" customHeight="1">
      <c r="B41" s="37"/>
      <c r="C41" s="51">
        <v>8</v>
      </c>
      <c r="D41" s="38" t="s">
        <v>95</v>
      </c>
      <c r="E41" s="39"/>
      <c r="F41" s="40"/>
      <c r="G41" s="36"/>
      <c r="H41" s="36"/>
    </row>
    <row r="42" spans="2:8" s="29" customFormat="1" ht="15.75" customHeight="1">
      <c r="B42" s="37"/>
      <c r="C42" s="34">
        <v>9</v>
      </c>
      <c r="D42" s="38" t="s">
        <v>96</v>
      </c>
      <c r="E42" s="39"/>
      <c r="F42" s="40"/>
      <c r="G42" s="36"/>
      <c r="H42" s="36"/>
    </row>
    <row r="43" spans="2:8" s="29" customFormat="1" ht="15.75" customHeight="1">
      <c r="B43" s="37"/>
      <c r="C43" s="51">
        <v>10</v>
      </c>
      <c r="D43" s="38" t="s">
        <v>97</v>
      </c>
      <c r="E43" s="39"/>
      <c r="F43" s="40"/>
      <c r="G43" s="36"/>
      <c r="H43" s="36"/>
    </row>
    <row r="44" spans="2:8" s="29" customFormat="1" ht="24.75" customHeight="1">
      <c r="B44" s="37"/>
      <c r="C44" s="366" t="s">
        <v>98</v>
      </c>
      <c r="D44" s="367"/>
      <c r="E44" s="368"/>
      <c r="F44" s="40"/>
      <c r="G44" s="49">
        <f>G33+G25+G7</f>
        <v>149619058</v>
      </c>
      <c r="H44" s="49">
        <f>H33+H12+H9</f>
        <v>47020770</v>
      </c>
    </row>
    <row r="45" spans="2:8" s="29" customFormat="1" ht="15.75" customHeight="1">
      <c r="B45" s="46"/>
      <c r="C45" s="46"/>
      <c r="D45" s="52"/>
      <c r="E45" s="47"/>
      <c r="F45" s="47"/>
      <c r="G45" s="48"/>
      <c r="H45" s="48"/>
    </row>
    <row r="46" spans="2:9" s="29" customFormat="1" ht="15.75" customHeight="1">
      <c r="B46" s="46"/>
      <c r="C46" s="46"/>
      <c r="D46" s="52"/>
      <c r="E46" s="47"/>
      <c r="F46" s="47"/>
      <c r="G46" s="363" t="s">
        <v>255</v>
      </c>
      <c r="H46" s="363"/>
      <c r="I46" s="363"/>
    </row>
    <row r="47" spans="2:9" s="29" customFormat="1" ht="15.75" customHeight="1">
      <c r="B47" s="46"/>
      <c r="C47" s="46"/>
      <c r="D47" s="52"/>
      <c r="E47" s="47"/>
      <c r="F47" s="47"/>
      <c r="G47" s="362" t="s">
        <v>228</v>
      </c>
      <c r="H47" s="362"/>
      <c r="I47" s="362"/>
    </row>
    <row r="48" spans="2:8" s="29" customFormat="1" ht="15.75" customHeight="1">
      <c r="B48" s="46"/>
      <c r="C48" s="46"/>
      <c r="D48" s="52"/>
      <c r="E48" s="47"/>
      <c r="F48" s="47"/>
      <c r="G48" s="48"/>
      <c r="H48" s="48"/>
    </row>
    <row r="49" spans="2:8" s="29" customFormat="1" ht="15.75" customHeight="1">
      <c r="B49" s="46"/>
      <c r="C49" s="46"/>
      <c r="D49" s="52"/>
      <c r="E49" s="47"/>
      <c r="F49" s="47"/>
      <c r="G49" s="48"/>
      <c r="H49" s="48"/>
    </row>
    <row r="50" spans="2:8" s="29" customFormat="1" ht="15.75" customHeight="1">
      <c r="B50" s="46"/>
      <c r="C50" s="46"/>
      <c r="D50" s="52"/>
      <c r="E50" s="47"/>
      <c r="F50" s="47"/>
      <c r="G50" s="48"/>
      <c r="H50" s="48"/>
    </row>
    <row r="51" spans="2:8" s="29" customFormat="1" ht="15.75" customHeight="1">
      <c r="B51" s="46"/>
      <c r="C51" s="46"/>
      <c r="D51" s="52"/>
      <c r="E51" s="47"/>
      <c r="F51" s="47"/>
      <c r="G51" s="48"/>
      <c r="H51" s="48"/>
    </row>
    <row r="52" spans="2:8" s="29" customFormat="1" ht="15.75" customHeight="1">
      <c r="B52" s="46"/>
      <c r="C52" s="46"/>
      <c r="D52" s="52"/>
      <c r="E52" s="47"/>
      <c r="F52" s="47"/>
      <c r="G52" s="48"/>
      <c r="H52" s="48"/>
    </row>
    <row r="53" spans="2:8" s="29" customFormat="1" ht="15.75" customHeight="1">
      <c r="B53" s="46"/>
      <c r="C53" s="46"/>
      <c r="D53" s="52"/>
      <c r="E53" s="47"/>
      <c r="F53" s="47"/>
      <c r="G53" s="48"/>
      <c r="H53" s="48"/>
    </row>
    <row r="54" spans="2:8" s="29" customFormat="1" ht="15.75" customHeight="1">
      <c r="B54" s="46"/>
      <c r="C54" s="46"/>
      <c r="D54" s="46"/>
      <c r="E54" s="46"/>
      <c r="F54" s="47"/>
      <c r="G54" s="48"/>
      <c r="H54" s="48"/>
    </row>
    <row r="55" spans="2:8" ht="12.75">
      <c r="B55" s="53"/>
      <c r="C55" s="53"/>
      <c r="D55" s="54"/>
      <c r="E55" s="13"/>
      <c r="F55" s="13"/>
      <c r="G55" s="55"/>
      <c r="H55" s="55"/>
    </row>
  </sheetData>
  <sheetProtection/>
  <mergeCells count="12">
    <mergeCell ref="G46:I46"/>
    <mergeCell ref="G47:I47"/>
    <mergeCell ref="C44:E44"/>
    <mergeCell ref="B5:B6"/>
    <mergeCell ref="C5:E6"/>
    <mergeCell ref="C25:E25"/>
    <mergeCell ref="G1:H1"/>
    <mergeCell ref="B3:H3"/>
    <mergeCell ref="C32:E32"/>
    <mergeCell ref="C7:E7"/>
    <mergeCell ref="F5:F6"/>
    <mergeCell ref="C33:E33"/>
  </mergeCells>
  <printOptions horizontalCentered="1" verticalCentered="1"/>
  <pageMargins left="0" right="0" top="0" bottom="0.19" header="0.21" footer="0.19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E30"/>
    </sheetView>
  </sheetViews>
  <sheetFormatPr defaultColWidth="9.140625" defaultRowHeight="12.75"/>
  <cols>
    <col min="1" max="1" width="4.8515625" style="139" customWidth="1"/>
    <col min="2" max="2" width="44.8515625" style="117" customWidth="1"/>
    <col min="3" max="3" width="11.57421875" style="117" customWidth="1"/>
    <col min="4" max="4" width="14.140625" style="118" customWidth="1"/>
    <col min="5" max="5" width="14.421875" style="118" customWidth="1"/>
    <col min="6" max="7" width="9.140625" style="117" customWidth="1"/>
    <col min="8" max="8" width="12.8515625" style="117" bestFit="1" customWidth="1"/>
    <col min="9" max="9" width="9.140625" style="117" customWidth="1"/>
    <col min="10" max="10" width="12.28125" style="117" bestFit="1" customWidth="1"/>
    <col min="11" max="16384" width="9.140625" style="117" customWidth="1"/>
  </cols>
  <sheetData>
    <row r="1" spans="1:5" ht="18.75">
      <c r="A1" s="382" t="s">
        <v>156</v>
      </c>
      <c r="B1" s="382"/>
      <c r="C1" s="382"/>
      <c r="D1" s="382"/>
      <c r="E1" s="382"/>
    </row>
    <row r="2" spans="1:5" ht="18.75">
      <c r="A2" s="382" t="s">
        <v>157</v>
      </c>
      <c r="B2" s="382"/>
      <c r="C2" s="382"/>
      <c r="D2" s="382"/>
      <c r="E2" s="382"/>
    </row>
    <row r="4" spans="1:5" ht="35.25" customHeight="1">
      <c r="A4" s="119" t="s">
        <v>158</v>
      </c>
      <c r="B4" s="120" t="s">
        <v>159</v>
      </c>
      <c r="C4" s="140" t="s">
        <v>200</v>
      </c>
      <c r="D4" s="121" t="s">
        <v>160</v>
      </c>
      <c r="E4" s="122" t="s">
        <v>161</v>
      </c>
    </row>
    <row r="5" spans="1:5" ht="19.5" customHeight="1">
      <c r="A5" s="119">
        <v>1</v>
      </c>
      <c r="B5" s="123" t="s">
        <v>162</v>
      </c>
      <c r="C5" s="124"/>
      <c r="D5" s="125">
        <v>0</v>
      </c>
      <c r="E5" s="125">
        <v>0</v>
      </c>
    </row>
    <row r="6" spans="1:5" ht="31.5">
      <c r="A6" s="119">
        <v>2</v>
      </c>
      <c r="B6" s="126" t="s">
        <v>163</v>
      </c>
      <c r="C6" s="124"/>
      <c r="D6" s="125"/>
      <c r="E6" s="125"/>
    </row>
    <row r="7" spans="1:5" ht="31.5">
      <c r="A7" s="119">
        <v>3</v>
      </c>
      <c r="B7" s="126" t="s">
        <v>164</v>
      </c>
      <c r="C7" s="124"/>
      <c r="D7" s="125">
        <v>85396000</v>
      </c>
      <c r="E7" s="125"/>
    </row>
    <row r="8" spans="1:10" ht="23.25" customHeight="1">
      <c r="A8" s="119">
        <v>4</v>
      </c>
      <c r="B8" s="123" t="s">
        <v>165</v>
      </c>
      <c r="C8" s="124"/>
      <c r="D8" s="125"/>
      <c r="E8" s="125"/>
      <c r="H8" s="127"/>
      <c r="J8" s="127"/>
    </row>
    <row r="9" spans="1:10" ht="26.25" customHeight="1">
      <c r="A9" s="377">
        <v>5</v>
      </c>
      <c r="B9" s="128" t="s">
        <v>166</v>
      </c>
      <c r="C9" s="379"/>
      <c r="D9" s="130">
        <f>D10+D11</f>
        <v>-1456934</v>
      </c>
      <c r="E9" s="130"/>
      <c r="H9" s="127"/>
      <c r="J9" s="127"/>
    </row>
    <row r="10" spans="1:10" ht="21" customHeight="1">
      <c r="A10" s="378"/>
      <c r="B10" s="126" t="s">
        <v>167</v>
      </c>
      <c r="C10" s="380"/>
      <c r="D10" s="125">
        <v>-1335000</v>
      </c>
      <c r="E10" s="125"/>
      <c r="H10" s="127"/>
      <c r="J10" s="127"/>
    </row>
    <row r="11" spans="1:10" ht="30.75" customHeight="1">
      <c r="A11" s="378"/>
      <c r="B11" s="126" t="s">
        <v>168</v>
      </c>
      <c r="C11" s="381"/>
      <c r="D11" s="125">
        <v>-121934</v>
      </c>
      <c r="E11" s="125"/>
      <c r="H11" s="127"/>
      <c r="J11" s="127"/>
    </row>
    <row r="12" spans="1:10" ht="17.25" customHeight="1">
      <c r="A12" s="119">
        <v>6</v>
      </c>
      <c r="B12" s="123" t="s">
        <v>169</v>
      </c>
      <c r="C12" s="124"/>
      <c r="D12" s="125"/>
      <c r="E12" s="125"/>
      <c r="H12" s="127"/>
      <c r="J12" s="127"/>
    </row>
    <row r="13" spans="1:10" ht="19.5" customHeight="1">
      <c r="A13" s="119">
        <v>7</v>
      </c>
      <c r="B13" s="123" t="s">
        <v>170</v>
      </c>
      <c r="C13" s="124"/>
      <c r="D13" s="125">
        <v>-83395943</v>
      </c>
      <c r="E13" s="125"/>
      <c r="H13" s="127"/>
      <c r="J13" s="127"/>
    </row>
    <row r="14" spans="1:10" ht="23.25" customHeight="1">
      <c r="A14" s="119">
        <v>8</v>
      </c>
      <c r="B14" s="129" t="s">
        <v>171</v>
      </c>
      <c r="C14" s="124"/>
      <c r="D14" s="130">
        <f>D13+D9</f>
        <v>-84852877</v>
      </c>
      <c r="E14" s="130">
        <f>E8+E9+E12+E13</f>
        <v>0</v>
      </c>
      <c r="J14"/>
    </row>
    <row r="15" spans="1:10" ht="33.75" customHeight="1">
      <c r="A15" s="119">
        <v>9</v>
      </c>
      <c r="B15" s="131" t="s">
        <v>172</v>
      </c>
      <c r="C15" s="124"/>
      <c r="D15" s="130">
        <f>D5+D6+D7+D14</f>
        <v>543123</v>
      </c>
      <c r="E15" s="130">
        <f>E5+E14</f>
        <v>0</v>
      </c>
      <c r="J15"/>
    </row>
    <row r="16" spans="1:5" ht="31.5">
      <c r="A16" s="119">
        <v>10</v>
      </c>
      <c r="B16" s="126" t="s">
        <v>173</v>
      </c>
      <c r="C16" s="124"/>
      <c r="D16" s="125"/>
      <c r="E16" s="125"/>
    </row>
    <row r="17" spans="1:5" ht="31.5">
      <c r="A17" s="119">
        <v>11</v>
      </c>
      <c r="B17" s="126" t="s">
        <v>174</v>
      </c>
      <c r="C17" s="124"/>
      <c r="D17" s="125"/>
      <c r="E17" s="125"/>
    </row>
    <row r="18" spans="1:5" ht="24" customHeight="1">
      <c r="A18" s="119">
        <v>12</v>
      </c>
      <c r="B18" s="123" t="s">
        <v>175</v>
      </c>
      <c r="C18" s="124"/>
      <c r="D18" s="125"/>
      <c r="E18" s="125"/>
    </row>
    <row r="19" spans="1:5" ht="31.5">
      <c r="A19" s="119">
        <v>12.1</v>
      </c>
      <c r="B19" s="126" t="s">
        <v>176</v>
      </c>
      <c r="C19" s="124"/>
      <c r="D19" s="125"/>
      <c r="E19" s="125"/>
    </row>
    <row r="20" spans="1:5" ht="28.5" customHeight="1">
      <c r="A20" s="119">
        <v>12.2</v>
      </c>
      <c r="B20" s="123" t="s">
        <v>177</v>
      </c>
      <c r="C20" s="124"/>
      <c r="D20" s="125">
        <v>24683</v>
      </c>
      <c r="E20" s="125"/>
    </row>
    <row r="21" spans="1:5" ht="24.75" customHeight="1">
      <c r="A21" s="119">
        <v>12.3</v>
      </c>
      <c r="B21" s="123" t="s">
        <v>178</v>
      </c>
      <c r="C21" s="124"/>
      <c r="D21" s="125">
        <v>-567806</v>
      </c>
      <c r="E21" s="125"/>
    </row>
    <row r="22" spans="1:5" ht="24.75" customHeight="1">
      <c r="A22" s="119">
        <v>12.4</v>
      </c>
      <c r="B22" s="123" t="s">
        <v>179</v>
      </c>
      <c r="C22" s="124"/>
      <c r="D22" s="125"/>
      <c r="E22" s="125"/>
    </row>
    <row r="23" spans="1:5" ht="38.25" customHeight="1">
      <c r="A23" s="119">
        <v>13</v>
      </c>
      <c r="B23" s="131" t="s">
        <v>180</v>
      </c>
      <c r="C23" s="124"/>
      <c r="D23" s="130">
        <f>SUM(D16:D22)</f>
        <v>-543123</v>
      </c>
      <c r="E23" s="130">
        <f>SUM(E16:E22)</f>
        <v>0</v>
      </c>
    </row>
    <row r="24" spans="1:5" ht="27.75" customHeight="1">
      <c r="A24" s="119">
        <v>14</v>
      </c>
      <c r="B24" s="132" t="s">
        <v>181</v>
      </c>
      <c r="C24" s="124"/>
      <c r="D24" s="125">
        <f>D23+D15</f>
        <v>0</v>
      </c>
      <c r="E24" s="125">
        <f>E23+E15</f>
        <v>0</v>
      </c>
    </row>
    <row r="25" spans="1:5" ht="29.25" customHeight="1">
      <c r="A25" s="119">
        <v>15</v>
      </c>
      <c r="B25" s="123" t="s">
        <v>182</v>
      </c>
      <c r="C25" s="124"/>
      <c r="D25" s="125">
        <f>D24*10%</f>
        <v>0</v>
      </c>
      <c r="E25" s="125">
        <f>E24*10%</f>
        <v>0</v>
      </c>
    </row>
    <row r="26" spans="1:5" ht="37.5">
      <c r="A26" s="119">
        <v>16</v>
      </c>
      <c r="B26" s="133" t="s">
        <v>183</v>
      </c>
      <c r="C26" s="124"/>
      <c r="D26" s="130">
        <f>D24-D25</f>
        <v>0</v>
      </c>
      <c r="E26" s="130">
        <f>E24-E25</f>
        <v>0</v>
      </c>
    </row>
    <row r="27" spans="1:5" ht="17.25" customHeight="1">
      <c r="A27" s="119">
        <v>17</v>
      </c>
      <c r="B27" s="123" t="s">
        <v>184</v>
      </c>
      <c r="C27" s="124"/>
      <c r="D27" s="125"/>
      <c r="E27" s="125"/>
    </row>
    <row r="29" spans="3:5" ht="15.75">
      <c r="C29" s="363" t="s">
        <v>255</v>
      </c>
      <c r="D29" s="363"/>
      <c r="E29" s="363"/>
    </row>
    <row r="30" spans="3:5" ht="15.75">
      <c r="C30" s="362" t="s">
        <v>228</v>
      </c>
      <c r="D30" s="362"/>
      <c r="E30" s="362"/>
    </row>
  </sheetData>
  <sheetProtection/>
  <mergeCells count="6">
    <mergeCell ref="A9:A11"/>
    <mergeCell ref="C9:C11"/>
    <mergeCell ref="A1:E1"/>
    <mergeCell ref="A2:E2"/>
    <mergeCell ref="C29:E29"/>
    <mergeCell ref="C30:E30"/>
  </mergeCells>
  <printOptions/>
  <pageMargins left="0.59" right="0.37" top="0.92" bottom="0.5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5">
      <selection activeCell="B2" sqref="B2:F49"/>
    </sheetView>
  </sheetViews>
  <sheetFormatPr defaultColWidth="9.140625" defaultRowHeight="12.75"/>
  <cols>
    <col min="1" max="1" width="5.140625" style="145" customWidth="1"/>
    <col min="2" max="2" width="35.7109375" style="145" customWidth="1"/>
    <col min="3" max="3" width="9.421875" style="145" customWidth="1"/>
    <col min="4" max="4" width="16.8515625" style="145" customWidth="1"/>
    <col min="5" max="5" width="15.8515625" style="145" customWidth="1"/>
    <col min="6" max="16384" width="9.140625" style="145" customWidth="1"/>
  </cols>
  <sheetData>
    <row r="2" spans="2:5" ht="14.25">
      <c r="B2" s="383" t="s">
        <v>234</v>
      </c>
      <c r="C2" s="383"/>
      <c r="D2" s="383"/>
      <c r="E2" s="383"/>
    </row>
    <row r="3" spans="1:5" ht="12.75">
      <c r="A3" s="146"/>
      <c r="B3" s="142"/>
      <c r="C3" s="143"/>
      <c r="D3" s="144"/>
      <c r="E3" s="144"/>
    </row>
    <row r="4" spans="1:5" ht="12.75">
      <c r="A4" s="146"/>
      <c r="B4" s="142"/>
      <c r="C4" s="143"/>
      <c r="D4" s="144"/>
      <c r="E4" s="144"/>
    </row>
    <row r="5" spans="1:5" ht="12.75">
      <c r="A5" s="146"/>
      <c r="B5" s="142"/>
      <c r="C5" s="143"/>
      <c r="D5" s="142"/>
      <c r="E5" s="142"/>
    </row>
    <row r="6" spans="1:5" ht="12.75">
      <c r="A6" s="146"/>
      <c r="B6" s="142"/>
      <c r="D6" s="146" t="s">
        <v>235</v>
      </c>
      <c r="E6" s="146" t="s">
        <v>227</v>
      </c>
    </row>
    <row r="7" spans="1:5" ht="12.75">
      <c r="A7" s="146"/>
      <c r="B7" s="143"/>
      <c r="C7" s="143"/>
      <c r="D7" s="143"/>
      <c r="E7" s="143"/>
    </row>
    <row r="8" spans="1:5" ht="12.75">
      <c r="A8" s="146"/>
      <c r="B8" s="142" t="s">
        <v>203</v>
      </c>
      <c r="C8" s="143"/>
      <c r="D8" s="143"/>
      <c r="E8" s="143"/>
    </row>
    <row r="9" spans="1:5" ht="12.75">
      <c r="A9" s="146"/>
      <c r="B9" s="143" t="s">
        <v>204</v>
      </c>
      <c r="C9" s="143"/>
      <c r="D9" s="143"/>
      <c r="E9" s="143"/>
    </row>
    <row r="10" spans="1:5" ht="12.75">
      <c r="A10" s="146"/>
      <c r="B10" s="143" t="s">
        <v>101</v>
      </c>
      <c r="C10" s="143"/>
      <c r="D10" s="143"/>
      <c r="E10" s="143"/>
    </row>
    <row r="11" spans="1:5" ht="12.75">
      <c r="A11" s="146"/>
      <c r="B11" s="143" t="s">
        <v>205</v>
      </c>
      <c r="C11" s="143"/>
      <c r="D11" s="143"/>
      <c r="E11" s="143"/>
    </row>
    <row r="12" spans="1:5" ht="12.75">
      <c r="A12" s="146"/>
      <c r="B12" s="143" t="s">
        <v>206</v>
      </c>
      <c r="C12" s="142"/>
      <c r="D12" s="143"/>
      <c r="E12" s="143"/>
    </row>
    <row r="13" spans="1:5" ht="12.75">
      <c r="A13" s="146"/>
      <c r="B13" s="143" t="s">
        <v>207</v>
      </c>
      <c r="C13" s="144"/>
      <c r="D13" s="143">
        <v>-14666199</v>
      </c>
      <c r="E13" s="143">
        <v>-1878718</v>
      </c>
    </row>
    <row r="14" spans="1:5" ht="12.75">
      <c r="A14" s="146"/>
      <c r="B14" s="143" t="s">
        <v>208</v>
      </c>
      <c r="C14" s="144"/>
      <c r="D14" s="143"/>
      <c r="E14" s="143"/>
    </row>
    <row r="15" spans="1:5" ht="12.75">
      <c r="A15" s="146"/>
      <c r="B15" s="143" t="s">
        <v>209</v>
      </c>
      <c r="C15" s="144"/>
      <c r="D15" s="143"/>
      <c r="E15" s="143"/>
    </row>
    <row r="16" spans="1:5" ht="12.75">
      <c r="A16" s="146"/>
      <c r="B16" s="147" t="s">
        <v>210</v>
      </c>
      <c r="C16" s="143"/>
      <c r="D16" s="143">
        <v>-85396000</v>
      </c>
      <c r="E16" s="143"/>
    </row>
    <row r="17" spans="1:5" ht="12.75">
      <c r="A17" s="146"/>
      <c r="B17" s="143" t="s">
        <v>211</v>
      </c>
      <c r="C17" s="144"/>
      <c r="D17" s="143"/>
      <c r="E17" s="143">
        <v>-469500</v>
      </c>
    </row>
    <row r="18" spans="1:5" ht="12.75">
      <c r="A18" s="146"/>
      <c r="B18" s="143" t="s">
        <v>392</v>
      </c>
      <c r="C18" s="144"/>
      <c r="D18" s="143">
        <v>102598288</v>
      </c>
      <c r="E18" s="143"/>
    </row>
    <row r="19" spans="1:5" ht="12.75">
      <c r="A19" s="146"/>
      <c r="B19" s="143" t="s">
        <v>212</v>
      </c>
      <c r="C19" s="144"/>
      <c r="D19" s="143"/>
      <c r="E19" s="143"/>
    </row>
    <row r="20" spans="1:5" ht="12.75">
      <c r="A20" s="146"/>
      <c r="B20" s="143" t="s">
        <v>213</v>
      </c>
      <c r="C20" s="144"/>
      <c r="D20" s="143"/>
      <c r="E20" s="143">
        <v>4381840</v>
      </c>
    </row>
    <row r="21" spans="1:5" ht="12.75">
      <c r="A21" s="146"/>
      <c r="B21" s="143" t="s">
        <v>214</v>
      </c>
      <c r="C21" s="144"/>
      <c r="D21" s="143"/>
      <c r="E21" s="143">
        <v>-5409511</v>
      </c>
    </row>
    <row r="22" spans="1:5" ht="12.75">
      <c r="A22" s="142"/>
      <c r="B22" s="143" t="s">
        <v>215</v>
      </c>
      <c r="C22" s="143"/>
      <c r="D22" s="143"/>
      <c r="E22" s="143"/>
    </row>
    <row r="23" ht="12.75">
      <c r="A23" s="143"/>
    </row>
    <row r="24" spans="1:5" ht="12.75">
      <c r="A24" s="143"/>
      <c r="B24" s="143"/>
      <c r="C24" s="142"/>
      <c r="D24" s="142"/>
      <c r="E24" s="142"/>
    </row>
    <row r="25" spans="1:5" ht="12.75">
      <c r="A25" s="142"/>
      <c r="B25" s="142" t="s">
        <v>216</v>
      </c>
      <c r="C25" s="143"/>
      <c r="D25" s="142">
        <f>D10+D12+D13+D17+D16+D15+D14+D18+D19+D20+D21+D22</f>
        <v>2536089</v>
      </c>
      <c r="E25" s="142">
        <f>E13+E14+E15+E17+E18+E19+E20+E21</f>
        <v>-3375889</v>
      </c>
    </row>
    <row r="26" spans="1:5" ht="12.75">
      <c r="A26" s="143"/>
      <c r="B26" s="143"/>
      <c r="C26" s="143"/>
      <c r="D26" s="143"/>
      <c r="E26" s="143"/>
    </row>
    <row r="27" spans="1:5" ht="12.75">
      <c r="A27" s="143"/>
      <c r="B27" s="142" t="s">
        <v>217</v>
      </c>
      <c r="C27" s="143"/>
      <c r="D27" s="143"/>
      <c r="E27" s="143"/>
    </row>
    <row r="28" spans="1:5" ht="12.75">
      <c r="A28" s="143"/>
      <c r="B28" s="143" t="s">
        <v>218</v>
      </c>
      <c r="C28" s="143"/>
      <c r="D28" s="143">
        <v>2080928</v>
      </c>
      <c r="E28" s="143"/>
    </row>
    <row r="29" spans="1:5" ht="12.75">
      <c r="A29" s="143"/>
      <c r="B29" s="143"/>
      <c r="C29" s="143"/>
      <c r="D29" s="143"/>
      <c r="E29" s="143"/>
    </row>
    <row r="30" spans="1:5" ht="12.75">
      <c r="A30" s="143"/>
      <c r="B30" s="142" t="s">
        <v>219</v>
      </c>
      <c r="C30" s="143"/>
      <c r="D30" s="142">
        <f>SUM(D28:D29)</f>
        <v>2080928</v>
      </c>
      <c r="E30" s="142">
        <f>SUM(E28:E29)</f>
        <v>0</v>
      </c>
    </row>
    <row r="31" spans="1:5" ht="12.75">
      <c r="A31" s="143"/>
      <c r="B31" s="143"/>
      <c r="C31" s="143"/>
      <c r="D31" s="143"/>
      <c r="E31" s="143"/>
    </row>
    <row r="32" spans="1:5" ht="12.75">
      <c r="A32" s="143"/>
      <c r="B32" s="142" t="s">
        <v>220</v>
      </c>
      <c r="C32" s="143"/>
      <c r="D32" s="143"/>
      <c r="E32" s="143"/>
    </row>
    <row r="33" spans="1:5" ht="12.75">
      <c r="A33" s="143"/>
      <c r="B33" s="143" t="s">
        <v>221</v>
      </c>
      <c r="C33" s="143"/>
      <c r="D33" s="143"/>
      <c r="E33" s="143"/>
    </row>
    <row r="34" spans="1:5" ht="12.75">
      <c r="A34" s="143"/>
      <c r="B34" s="143"/>
      <c r="C34" s="143"/>
      <c r="D34" s="143"/>
      <c r="E34" s="143"/>
    </row>
    <row r="35" spans="1:5" ht="12.75">
      <c r="A35" s="143"/>
      <c r="B35" s="142" t="s">
        <v>222</v>
      </c>
      <c r="C35" s="143"/>
      <c r="D35" s="142">
        <f>SUM(D33:D34)</f>
        <v>0</v>
      </c>
      <c r="E35" s="142">
        <f>SUM(E33:E34)</f>
        <v>0</v>
      </c>
    </row>
    <row r="36" spans="1:5" ht="12.75">
      <c r="A36" s="143"/>
      <c r="B36" s="143"/>
      <c r="C36" s="143"/>
      <c r="D36" s="143"/>
      <c r="E36" s="143"/>
    </row>
    <row r="37" spans="1:5" ht="12.75">
      <c r="A37" s="143"/>
      <c r="B37" s="142" t="s">
        <v>223</v>
      </c>
      <c r="C37" s="143"/>
      <c r="D37" s="142">
        <f>D25-D30+D35</f>
        <v>455161</v>
      </c>
      <c r="E37" s="142">
        <f>E25-E30+E35</f>
        <v>-3375889</v>
      </c>
    </row>
    <row r="38" spans="1:5" ht="12.75">
      <c r="A38" s="143"/>
      <c r="B38" s="143"/>
      <c r="C38" s="143"/>
      <c r="D38" s="143"/>
      <c r="E38" s="143"/>
    </row>
    <row r="39" spans="1:5" ht="12.75">
      <c r="A39" s="143"/>
      <c r="B39" s="143"/>
      <c r="C39" s="143"/>
      <c r="D39" s="143"/>
      <c r="E39" s="143"/>
    </row>
    <row r="40" spans="1:5" ht="12.75">
      <c r="A40" s="148"/>
      <c r="B40" s="142" t="s">
        <v>224</v>
      </c>
      <c r="C40" s="148"/>
      <c r="D40" s="142">
        <f>D41+D42</f>
        <v>455161</v>
      </c>
      <c r="E40" s="142">
        <v>-3375889</v>
      </c>
    </row>
    <row r="41" spans="1:5" ht="12.75">
      <c r="A41" s="148"/>
      <c r="B41" s="143" t="s">
        <v>225</v>
      </c>
      <c r="C41" s="148"/>
      <c r="D41" s="143">
        <v>-775718</v>
      </c>
      <c r="E41" s="143">
        <v>4151607</v>
      </c>
    </row>
    <row r="42" spans="1:5" ht="12.75">
      <c r="A42" s="148"/>
      <c r="B42" s="143" t="s">
        <v>226</v>
      </c>
      <c r="C42" s="148"/>
      <c r="D42" s="143">
        <v>1230879</v>
      </c>
      <c r="E42" s="143">
        <f>E41+E40</f>
        <v>775718</v>
      </c>
    </row>
    <row r="43" spans="1:5" ht="12.75">
      <c r="A43" s="148"/>
      <c r="B43" s="148"/>
      <c r="C43" s="148"/>
      <c r="D43" s="148"/>
      <c r="E43" s="149"/>
    </row>
    <row r="44" spans="1:5" ht="12.75">
      <c r="A44" s="148"/>
      <c r="B44" s="148"/>
      <c r="C44" s="148"/>
      <c r="D44" s="148"/>
      <c r="E44" s="149"/>
    </row>
    <row r="45" spans="1:5" ht="12.75">
      <c r="A45" s="148"/>
      <c r="B45" s="148"/>
      <c r="C45" s="148"/>
      <c r="D45" s="148"/>
      <c r="E45" s="149"/>
    </row>
    <row r="46" spans="1:5" ht="12.75">
      <c r="A46" s="148"/>
      <c r="B46" s="148"/>
      <c r="C46" s="148"/>
      <c r="D46" s="148"/>
      <c r="E46" s="149"/>
    </row>
    <row r="47" spans="4:6" ht="15.75">
      <c r="D47" s="363" t="s">
        <v>255</v>
      </c>
      <c r="E47" s="363"/>
      <c r="F47" s="363"/>
    </row>
    <row r="48" spans="4:6" ht="15.75">
      <c r="D48" s="362" t="s">
        <v>228</v>
      </c>
      <c r="E48" s="362"/>
      <c r="F48" s="362"/>
    </row>
    <row r="49" ht="12.75">
      <c r="D49" s="150"/>
    </row>
  </sheetData>
  <sheetProtection/>
  <mergeCells count="3">
    <mergeCell ref="B2:E2"/>
    <mergeCell ref="D47:F47"/>
    <mergeCell ref="D48:F48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B15">
      <selection activeCell="B5" sqref="B5:H43"/>
    </sheetView>
  </sheetViews>
  <sheetFormatPr defaultColWidth="9.140625" defaultRowHeight="12.75"/>
  <cols>
    <col min="1" max="1" width="1.421875" style="1" hidden="1" customWidth="1"/>
    <col min="2" max="3" width="3.7109375" style="58" customWidth="1"/>
    <col min="4" max="4" width="3.57421875" style="58" customWidth="1"/>
    <col min="5" max="5" width="44.421875" style="58" customWidth="1"/>
    <col min="6" max="7" width="15.421875" style="59" customWidth="1"/>
    <col min="8" max="8" width="1.421875" style="1" customWidth="1"/>
    <col min="9" max="16384" width="9.140625" style="1" customWidth="1"/>
  </cols>
  <sheetData>
    <row r="2" spans="2:7" s="29" customFormat="1" ht="18">
      <c r="B2" s="56"/>
      <c r="C2" s="56"/>
      <c r="D2" s="57"/>
      <c r="E2" s="28"/>
      <c r="G2" s="50"/>
    </row>
    <row r="3" spans="2:7" s="29" customFormat="1" ht="7.5" customHeight="1">
      <c r="B3" s="56"/>
      <c r="C3" s="56"/>
      <c r="D3" s="57"/>
      <c r="E3" s="28"/>
      <c r="F3" s="50"/>
      <c r="G3" s="50"/>
    </row>
    <row r="4" spans="2:7" s="29" customFormat="1" ht="8.25" customHeight="1">
      <c r="B4" s="56"/>
      <c r="C4" s="56"/>
      <c r="D4" s="57"/>
      <c r="E4" s="28"/>
      <c r="F4" s="50"/>
      <c r="G4" s="50"/>
    </row>
    <row r="5" spans="2:7" s="29" customFormat="1" ht="18" customHeight="1">
      <c r="B5" s="384" t="s">
        <v>236</v>
      </c>
      <c r="C5" s="384"/>
      <c r="D5" s="384"/>
      <c r="E5" s="384"/>
      <c r="F5" s="384"/>
      <c r="G5" s="384"/>
    </row>
    <row r="6" ht="6.75" customHeight="1"/>
    <row r="7" spans="2:7" s="29" customFormat="1" ht="15.75" customHeight="1">
      <c r="B7" s="60" t="s">
        <v>18</v>
      </c>
      <c r="C7" s="61" t="s">
        <v>99</v>
      </c>
      <c r="D7" s="62"/>
      <c r="E7" s="63"/>
      <c r="F7" s="385" t="s">
        <v>197</v>
      </c>
      <c r="G7" s="385" t="s">
        <v>198</v>
      </c>
    </row>
    <row r="8" spans="2:7" s="29" customFormat="1" ht="15.75" customHeight="1">
      <c r="B8" s="35"/>
      <c r="C8" s="64"/>
      <c r="D8" s="65"/>
      <c r="E8" s="66"/>
      <c r="F8" s="386"/>
      <c r="G8" s="386"/>
    </row>
    <row r="9" spans="2:7" s="29" customFormat="1" ht="24.75" customHeight="1">
      <c r="B9" s="40"/>
      <c r="C9" s="68" t="s">
        <v>100</v>
      </c>
      <c r="D9" s="69"/>
      <c r="E9" s="45"/>
      <c r="F9" s="36"/>
      <c r="G9" s="36"/>
    </row>
    <row r="10" spans="2:7" s="29" customFormat="1" ht="19.5" customHeight="1">
      <c r="B10" s="40"/>
      <c r="C10" s="68"/>
      <c r="D10" s="39" t="s">
        <v>101</v>
      </c>
      <c r="E10" s="39"/>
      <c r="F10" s="36"/>
      <c r="G10" s="36"/>
    </row>
    <row r="11" spans="2:7" s="29" customFormat="1" ht="19.5" customHeight="1">
      <c r="B11" s="40"/>
      <c r="C11" s="64"/>
      <c r="D11" s="70" t="s">
        <v>102</v>
      </c>
      <c r="F11" s="36"/>
      <c r="G11" s="36"/>
    </row>
    <row r="12" spans="2:7" s="29" customFormat="1" ht="19.5" customHeight="1">
      <c r="B12" s="40"/>
      <c r="C12" s="68"/>
      <c r="D12" s="69"/>
      <c r="E12" s="39" t="s">
        <v>103</v>
      </c>
      <c r="F12" s="36"/>
      <c r="G12" s="36"/>
    </row>
    <row r="13" spans="2:7" s="29" customFormat="1" ht="19.5" customHeight="1">
      <c r="B13" s="40"/>
      <c r="C13" s="68"/>
      <c r="D13" s="69"/>
      <c r="E13" s="39" t="s">
        <v>104</v>
      </c>
      <c r="F13" s="36"/>
      <c r="G13" s="36"/>
    </row>
    <row r="14" spans="2:7" s="29" customFormat="1" ht="19.5" customHeight="1">
      <c r="B14" s="40"/>
      <c r="C14" s="68"/>
      <c r="D14" s="69"/>
      <c r="E14" s="39" t="s">
        <v>105</v>
      </c>
      <c r="F14" s="36"/>
      <c r="G14" s="36"/>
    </row>
    <row r="15" spans="2:7" s="29" customFormat="1" ht="19.5" customHeight="1">
      <c r="B15" s="40"/>
      <c r="C15" s="68"/>
      <c r="D15" s="69"/>
      <c r="E15" s="39" t="s">
        <v>106</v>
      </c>
      <c r="F15" s="36"/>
      <c r="G15" s="36"/>
    </row>
    <row r="16" spans="2:7" s="47" customFormat="1" ht="19.5" customHeight="1">
      <c r="B16" s="71"/>
      <c r="C16" s="61"/>
      <c r="D16" s="72" t="s">
        <v>107</v>
      </c>
      <c r="F16" s="73"/>
      <c r="G16" s="73"/>
    </row>
    <row r="17" spans="2:7" s="47" customFormat="1" ht="19.5" customHeight="1">
      <c r="B17" s="74"/>
      <c r="C17" s="64"/>
      <c r="D17" s="75" t="s">
        <v>108</v>
      </c>
      <c r="F17" s="67"/>
      <c r="G17" s="67"/>
    </row>
    <row r="18" spans="2:7" s="29" customFormat="1" ht="19.5" customHeight="1">
      <c r="B18" s="35"/>
      <c r="C18" s="68"/>
      <c r="D18" s="39" t="s">
        <v>109</v>
      </c>
      <c r="E18" s="39"/>
      <c r="F18" s="76"/>
      <c r="G18" s="76"/>
    </row>
    <row r="19" spans="2:7" s="29" customFormat="1" ht="19.5" customHeight="1">
      <c r="B19" s="60"/>
      <c r="C19" s="61"/>
      <c r="D19" s="72" t="s">
        <v>110</v>
      </c>
      <c r="E19" s="72"/>
      <c r="F19" s="73"/>
      <c r="G19" s="73"/>
    </row>
    <row r="20" spans="2:7" s="29" customFormat="1" ht="19.5" customHeight="1">
      <c r="B20" s="35"/>
      <c r="C20" s="64"/>
      <c r="D20" s="70" t="s">
        <v>111</v>
      </c>
      <c r="E20" s="70"/>
      <c r="F20" s="67"/>
      <c r="G20" s="67"/>
    </row>
    <row r="21" spans="2:7" s="29" customFormat="1" ht="19.5" customHeight="1">
      <c r="B21" s="40"/>
      <c r="C21" s="68"/>
      <c r="D21" s="39" t="s">
        <v>112</v>
      </c>
      <c r="E21" s="39"/>
      <c r="F21" s="67"/>
      <c r="G21" s="67"/>
    </row>
    <row r="22" spans="2:7" s="29" customFormat="1" ht="19.5" customHeight="1">
      <c r="B22" s="40"/>
      <c r="C22" s="68"/>
      <c r="D22" s="39" t="s">
        <v>113</v>
      </c>
      <c r="E22" s="39"/>
      <c r="F22" s="36"/>
      <c r="G22" s="36"/>
    </row>
    <row r="23" spans="2:7" s="29" customFormat="1" ht="19.5" customHeight="1">
      <c r="B23" s="40"/>
      <c r="C23" s="68"/>
      <c r="D23" s="39" t="s">
        <v>114</v>
      </c>
      <c r="E23" s="39"/>
      <c r="F23" s="36"/>
      <c r="G23" s="36"/>
    </row>
    <row r="24" spans="2:7" s="29" customFormat="1" ht="19.5" customHeight="1">
      <c r="B24" s="40"/>
      <c r="C24" s="68"/>
      <c r="D24" s="42" t="s">
        <v>115</v>
      </c>
      <c r="E24" s="39"/>
      <c r="F24" s="36"/>
      <c r="G24" s="36"/>
    </row>
    <row r="25" spans="2:7" s="29" customFormat="1" ht="24.75" customHeight="1">
      <c r="B25" s="40"/>
      <c r="C25" s="77" t="s">
        <v>116</v>
      </c>
      <c r="D25" s="69"/>
      <c r="E25" s="39"/>
      <c r="F25" s="36"/>
      <c r="G25" s="36"/>
    </row>
    <row r="26" spans="2:7" s="29" customFormat="1" ht="19.5" customHeight="1">
      <c r="B26" s="40"/>
      <c r="C26" s="68"/>
      <c r="D26" s="39" t="s">
        <v>117</v>
      </c>
      <c r="E26" s="39"/>
      <c r="F26" s="36"/>
      <c r="G26" s="36"/>
    </row>
    <row r="27" spans="2:7" s="29" customFormat="1" ht="19.5" customHeight="1">
      <c r="B27" s="40"/>
      <c r="C27" s="68"/>
      <c r="D27" s="39" t="s">
        <v>118</v>
      </c>
      <c r="E27" s="39"/>
      <c r="F27" s="36"/>
      <c r="G27" s="36"/>
    </row>
    <row r="28" spans="2:7" s="29" customFormat="1" ht="19.5" customHeight="1">
      <c r="B28" s="40"/>
      <c r="C28" s="68"/>
      <c r="D28" s="39" t="s">
        <v>119</v>
      </c>
      <c r="E28" s="39"/>
      <c r="F28" s="36"/>
      <c r="G28" s="36"/>
    </row>
    <row r="29" spans="2:7" s="29" customFormat="1" ht="19.5" customHeight="1">
      <c r="B29" s="40"/>
      <c r="C29" s="78"/>
      <c r="D29" s="39" t="s">
        <v>120</v>
      </c>
      <c r="E29" s="39"/>
      <c r="F29" s="36"/>
      <c r="G29" s="36"/>
    </row>
    <row r="30" spans="2:7" s="29" customFormat="1" ht="19.5" customHeight="1">
      <c r="B30" s="40"/>
      <c r="C30" s="78"/>
      <c r="D30" s="39" t="s">
        <v>121</v>
      </c>
      <c r="E30" s="39"/>
      <c r="F30" s="36"/>
      <c r="G30" s="36"/>
    </row>
    <row r="31" spans="2:7" s="29" customFormat="1" ht="19.5" customHeight="1">
      <c r="B31" s="40"/>
      <c r="C31" s="78"/>
      <c r="D31" s="42" t="s">
        <v>122</v>
      </c>
      <c r="E31" s="39"/>
      <c r="F31" s="36"/>
      <c r="G31" s="36"/>
    </row>
    <row r="32" spans="2:7" s="29" customFormat="1" ht="24.75" customHeight="1">
      <c r="B32" s="40"/>
      <c r="C32" s="68" t="s">
        <v>123</v>
      </c>
      <c r="D32" s="39"/>
      <c r="E32" s="39"/>
      <c r="F32" s="36"/>
      <c r="G32" s="36"/>
    </row>
    <row r="33" spans="2:7" s="29" customFormat="1" ht="19.5" customHeight="1">
      <c r="B33" s="40"/>
      <c r="C33" s="78"/>
      <c r="D33" s="39" t="s">
        <v>124</v>
      </c>
      <c r="E33" s="39"/>
      <c r="F33" s="36"/>
      <c r="G33" s="36"/>
    </row>
    <row r="34" spans="2:7" s="29" customFormat="1" ht="19.5" customHeight="1">
      <c r="B34" s="40"/>
      <c r="C34" s="78"/>
      <c r="D34" s="39" t="s">
        <v>125</v>
      </c>
      <c r="E34" s="39"/>
      <c r="F34" s="36"/>
      <c r="G34" s="36"/>
    </row>
    <row r="35" spans="2:7" s="29" customFormat="1" ht="19.5" customHeight="1">
      <c r="B35" s="40"/>
      <c r="C35" s="78"/>
      <c r="D35" s="39" t="s">
        <v>126</v>
      </c>
      <c r="E35" s="39"/>
      <c r="F35" s="36"/>
      <c r="G35" s="36"/>
    </row>
    <row r="36" spans="2:7" s="29" customFormat="1" ht="19.5" customHeight="1">
      <c r="B36" s="40"/>
      <c r="C36" s="78"/>
      <c r="D36" s="39" t="s">
        <v>127</v>
      </c>
      <c r="E36" s="39"/>
      <c r="F36" s="36"/>
      <c r="G36" s="36"/>
    </row>
    <row r="37" spans="2:7" s="29" customFormat="1" ht="19.5" customHeight="1">
      <c r="B37" s="40"/>
      <c r="C37" s="78"/>
      <c r="D37" s="42" t="s">
        <v>128</v>
      </c>
      <c r="E37" s="39"/>
      <c r="F37" s="36"/>
      <c r="G37" s="36"/>
    </row>
    <row r="38" spans="2:7" ht="25.5" customHeight="1">
      <c r="B38" s="79"/>
      <c r="C38" s="77" t="s">
        <v>129</v>
      </c>
      <c r="D38" s="79"/>
      <c r="E38" s="80"/>
      <c r="F38" s="81"/>
      <c r="G38" s="81"/>
    </row>
    <row r="39" spans="2:7" ht="25.5" customHeight="1">
      <c r="B39" s="79"/>
      <c r="C39" s="77" t="s">
        <v>130</v>
      </c>
      <c r="D39" s="79"/>
      <c r="E39" s="80"/>
      <c r="F39" s="81"/>
      <c r="G39" s="81"/>
    </row>
    <row r="40" spans="2:7" ht="25.5" customHeight="1">
      <c r="B40" s="79"/>
      <c r="C40" s="77" t="s">
        <v>131</v>
      </c>
      <c r="D40" s="79"/>
      <c r="E40" s="80"/>
      <c r="F40" s="81"/>
      <c r="G40" s="81"/>
    </row>
    <row r="42" spans="6:8" ht="15.75">
      <c r="F42" s="363" t="s">
        <v>255</v>
      </c>
      <c r="G42" s="363"/>
      <c r="H42" s="363"/>
    </row>
    <row r="43" spans="6:8" ht="15.75">
      <c r="F43" s="362" t="s">
        <v>228</v>
      </c>
      <c r="G43" s="362"/>
      <c r="H43" s="362"/>
    </row>
  </sheetData>
  <sheetProtection/>
  <mergeCells count="5">
    <mergeCell ref="B5:G5"/>
    <mergeCell ref="F7:F8"/>
    <mergeCell ref="G7:G8"/>
    <mergeCell ref="F42:H42"/>
    <mergeCell ref="F43:H43"/>
  </mergeCells>
  <printOptions horizontalCentered="1" verticalCentered="1"/>
  <pageMargins left="0" right="0" top="0" bottom="0" header="0.5118110236220472" footer="0.2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A4" sqref="A4:H24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1" ht="6.75" customHeight="1"/>
    <row r="2" ht="7.5" customHeight="1">
      <c r="B2" s="82"/>
    </row>
    <row r="3" ht="6.75" customHeight="1"/>
    <row r="4" spans="1:8" ht="25.5" customHeight="1">
      <c r="A4" s="387" t="s">
        <v>237</v>
      </c>
      <c r="B4" s="387"/>
      <c r="C4" s="387"/>
      <c r="D4" s="387"/>
      <c r="E4" s="387"/>
      <c r="F4" s="387"/>
      <c r="G4" s="387"/>
      <c r="H4" s="387"/>
    </row>
    <row r="5" ht="6.75" customHeight="1"/>
    <row r="6" spans="2:7" ht="12.75" customHeight="1">
      <c r="B6" s="83" t="s">
        <v>132</v>
      </c>
      <c r="G6" s="84"/>
    </row>
    <row r="7" ht="6.75" customHeight="1" thickBot="1"/>
    <row r="8" spans="1:8" s="88" customFormat="1" ht="24.75" customHeight="1" thickTop="1">
      <c r="A8" s="388"/>
      <c r="B8" s="389"/>
      <c r="C8" s="85" t="s">
        <v>90</v>
      </c>
      <c r="D8" s="85" t="s">
        <v>91</v>
      </c>
      <c r="E8" s="86" t="s">
        <v>133</v>
      </c>
      <c r="F8" s="86" t="s">
        <v>134</v>
      </c>
      <c r="G8" s="85" t="s">
        <v>135</v>
      </c>
      <c r="H8" s="87" t="s">
        <v>136</v>
      </c>
    </row>
    <row r="9" spans="1:8" s="93" customFormat="1" ht="30" customHeight="1">
      <c r="A9" s="89" t="s">
        <v>24</v>
      </c>
      <c r="B9" s="90" t="s">
        <v>199</v>
      </c>
      <c r="C9" s="101">
        <v>100000</v>
      </c>
      <c r="D9" s="91"/>
      <c r="E9" s="91"/>
      <c r="F9" s="91"/>
      <c r="G9" s="91"/>
      <c r="H9" s="102">
        <v>100000</v>
      </c>
    </row>
    <row r="10" spans="1:8" s="93" customFormat="1" ht="19.5" customHeight="1">
      <c r="A10" s="94" t="s">
        <v>137</v>
      </c>
      <c r="B10" s="95" t="s">
        <v>138</v>
      </c>
      <c r="C10" s="96"/>
      <c r="D10" s="96"/>
      <c r="E10" s="96"/>
      <c r="F10" s="96"/>
      <c r="G10" s="96"/>
      <c r="H10" s="92"/>
    </row>
    <row r="11" spans="1:8" s="93" customFormat="1" ht="19.5" customHeight="1">
      <c r="A11" s="89" t="s">
        <v>139</v>
      </c>
      <c r="B11" s="90" t="s">
        <v>140</v>
      </c>
      <c r="C11" s="91"/>
      <c r="D11" s="91"/>
      <c r="E11" s="91"/>
      <c r="F11" s="91"/>
      <c r="G11" s="91"/>
      <c r="H11" s="92"/>
    </row>
    <row r="12" spans="1:8" s="93" customFormat="1" ht="19.5" customHeight="1">
      <c r="A12" s="97">
        <v>1</v>
      </c>
      <c r="B12" s="98" t="s">
        <v>141</v>
      </c>
      <c r="C12" s="99"/>
      <c r="D12" s="99"/>
      <c r="E12" s="99"/>
      <c r="F12" s="99"/>
      <c r="G12" s="99"/>
      <c r="H12" s="92"/>
    </row>
    <row r="13" spans="1:8" s="93" customFormat="1" ht="19.5" customHeight="1">
      <c r="A13" s="97">
        <v>2</v>
      </c>
      <c r="B13" s="98" t="s">
        <v>142</v>
      </c>
      <c r="C13" s="99"/>
      <c r="D13" s="99"/>
      <c r="E13" s="99"/>
      <c r="F13" s="99"/>
      <c r="G13" s="99"/>
      <c r="H13" s="100"/>
    </row>
    <row r="14" spans="1:8" s="93" customFormat="1" ht="19.5" customHeight="1">
      <c r="A14" s="97">
        <v>3</v>
      </c>
      <c r="B14" s="98" t="s">
        <v>143</v>
      </c>
      <c r="C14" s="99"/>
      <c r="D14" s="99"/>
      <c r="E14" s="99"/>
      <c r="F14" s="99"/>
      <c r="G14" s="99"/>
      <c r="H14" s="100"/>
    </row>
    <row r="15" spans="1:8" s="93" customFormat="1" ht="19.5" customHeight="1">
      <c r="A15" s="97">
        <v>4</v>
      </c>
      <c r="B15" s="98" t="s">
        <v>144</v>
      </c>
      <c r="C15" s="99"/>
      <c r="D15" s="99"/>
      <c r="E15" s="99"/>
      <c r="F15" s="99"/>
      <c r="G15" s="99"/>
      <c r="H15" s="100"/>
    </row>
    <row r="16" spans="1:8" s="93" customFormat="1" ht="30" customHeight="1">
      <c r="A16" s="89" t="s">
        <v>48</v>
      </c>
      <c r="B16" s="90" t="s">
        <v>229</v>
      </c>
      <c r="C16" s="101">
        <v>100000</v>
      </c>
      <c r="D16" s="101"/>
      <c r="E16" s="101"/>
      <c r="F16" s="101"/>
      <c r="G16" s="101"/>
      <c r="H16" s="102">
        <v>100000</v>
      </c>
    </row>
    <row r="17" spans="1:8" s="93" customFormat="1" ht="19.5" customHeight="1">
      <c r="A17" s="94">
        <v>1</v>
      </c>
      <c r="B17" s="98" t="s">
        <v>141</v>
      </c>
      <c r="C17" s="99"/>
      <c r="D17" s="99"/>
      <c r="E17" s="99"/>
      <c r="F17" s="99"/>
      <c r="G17" s="99"/>
      <c r="H17" s="100"/>
    </row>
    <row r="18" spans="1:8" s="93" customFormat="1" ht="19.5" customHeight="1">
      <c r="A18" s="94">
        <v>2</v>
      </c>
      <c r="B18" s="98" t="s">
        <v>142</v>
      </c>
      <c r="C18" s="99"/>
      <c r="D18" s="99"/>
      <c r="E18" s="99"/>
      <c r="F18" s="99"/>
      <c r="G18" s="99"/>
      <c r="H18" s="100"/>
    </row>
    <row r="19" spans="1:8" s="93" customFormat="1" ht="19.5" customHeight="1">
      <c r="A19" s="94">
        <v>3</v>
      </c>
      <c r="B19" s="98" t="s">
        <v>145</v>
      </c>
      <c r="C19" s="99"/>
      <c r="D19" s="99"/>
      <c r="E19" s="99"/>
      <c r="F19" s="99"/>
      <c r="G19" s="99"/>
      <c r="H19" s="100"/>
    </row>
    <row r="20" spans="1:8" s="93" customFormat="1" ht="19.5" customHeight="1">
      <c r="A20" s="94">
        <v>4</v>
      </c>
      <c r="B20" s="98" t="s">
        <v>146</v>
      </c>
      <c r="C20" s="99"/>
      <c r="D20" s="99"/>
      <c r="E20" s="99"/>
      <c r="F20" s="99"/>
      <c r="G20" s="99"/>
      <c r="H20" s="100"/>
    </row>
    <row r="21" spans="1:8" s="93" customFormat="1" ht="30" customHeight="1" thickBot="1">
      <c r="A21" s="103" t="s">
        <v>86</v>
      </c>
      <c r="B21" s="104" t="s">
        <v>238</v>
      </c>
      <c r="C21" s="324">
        <v>100000</v>
      </c>
      <c r="D21" s="324"/>
      <c r="E21" s="324"/>
      <c r="F21" s="324"/>
      <c r="G21" s="324"/>
      <c r="H21" s="325">
        <v>100000</v>
      </c>
    </row>
    <row r="22" ht="13.5" customHeight="1" thickTop="1"/>
    <row r="23" spans="5:7" ht="13.5" customHeight="1">
      <c r="E23" s="363" t="s">
        <v>255</v>
      </c>
      <c r="F23" s="363"/>
      <c r="G23" s="363"/>
    </row>
    <row r="24" spans="5:7" ht="13.5" customHeight="1">
      <c r="E24" s="362" t="s">
        <v>228</v>
      </c>
      <c r="F24" s="362"/>
      <c r="G24" s="362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3">
    <mergeCell ref="A4:H4"/>
    <mergeCell ref="E23:G23"/>
    <mergeCell ref="E24:G2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0">
      <selection activeCell="A1" sqref="A1:G53"/>
    </sheetView>
  </sheetViews>
  <sheetFormatPr defaultColWidth="9.140625" defaultRowHeight="12.75"/>
  <cols>
    <col min="1" max="1" width="5.140625" style="145" customWidth="1"/>
    <col min="2" max="2" width="21.140625" style="145" customWidth="1"/>
    <col min="3" max="3" width="9.421875" style="145" customWidth="1"/>
    <col min="4" max="4" width="11.57421875" style="145" customWidth="1"/>
    <col min="5" max="5" width="13.00390625" style="145" customWidth="1"/>
    <col min="6" max="6" width="12.00390625" style="145" customWidth="1"/>
    <col min="7" max="7" width="13.421875" style="145" customWidth="1"/>
    <col min="8" max="8" width="9.140625" style="145" customWidth="1"/>
    <col min="9" max="10" width="10.140625" style="145" bestFit="1" customWidth="1"/>
    <col min="11" max="12" width="9.140625" style="145" customWidth="1"/>
    <col min="13" max="13" width="12.28125" style="145" customWidth="1"/>
    <col min="14" max="16384" width="9.140625" style="145" customWidth="1"/>
  </cols>
  <sheetData>
    <row r="1" ht="15">
      <c r="B1" s="152" t="s">
        <v>396</v>
      </c>
    </row>
    <row r="2" ht="12.75">
      <c r="B2" s="153" t="s">
        <v>397</v>
      </c>
    </row>
    <row r="3" ht="12.75">
      <c r="B3" s="153"/>
    </row>
    <row r="4" spans="2:7" ht="15.75">
      <c r="B4" s="390" t="s">
        <v>239</v>
      </c>
      <c r="C4" s="390"/>
      <c r="D4" s="390"/>
      <c r="E4" s="390"/>
      <c r="F4" s="390"/>
      <c r="G4" s="390"/>
    </row>
    <row r="6" spans="1:7" ht="12.75">
      <c r="A6" s="391" t="s">
        <v>18</v>
      </c>
      <c r="B6" s="393" t="s">
        <v>240</v>
      </c>
      <c r="C6" s="391" t="s">
        <v>241</v>
      </c>
      <c r="D6" s="154" t="s">
        <v>242</v>
      </c>
      <c r="E6" s="391" t="s">
        <v>243</v>
      </c>
      <c r="F6" s="391" t="s">
        <v>244</v>
      </c>
      <c r="G6" s="154" t="s">
        <v>242</v>
      </c>
    </row>
    <row r="7" spans="1:9" ht="12.75">
      <c r="A7" s="392"/>
      <c r="B7" s="394"/>
      <c r="C7" s="392"/>
      <c r="D7" s="155">
        <v>41275</v>
      </c>
      <c r="E7" s="392"/>
      <c r="F7" s="392"/>
      <c r="G7" s="155">
        <v>41639</v>
      </c>
      <c r="H7" s="148"/>
      <c r="I7" s="148"/>
    </row>
    <row r="8" spans="1:9" ht="12.75">
      <c r="A8" s="156">
        <v>1</v>
      </c>
      <c r="B8" s="157" t="s">
        <v>52</v>
      </c>
      <c r="C8" s="156"/>
      <c r="D8" s="158"/>
      <c r="E8" s="158"/>
      <c r="F8" s="158"/>
      <c r="G8" s="158"/>
      <c r="H8" s="148"/>
      <c r="I8" s="148"/>
    </row>
    <row r="9" spans="1:9" ht="12.75">
      <c r="A9" s="156">
        <v>2</v>
      </c>
      <c r="B9" s="157" t="s">
        <v>245</v>
      </c>
      <c r="C9" s="156"/>
      <c r="D9" s="158"/>
      <c r="E9" s="158"/>
      <c r="F9" s="158"/>
      <c r="G9" s="158"/>
      <c r="H9" s="159"/>
      <c r="I9" s="160"/>
    </row>
    <row r="10" spans="1:9" ht="12.75">
      <c r="A10" s="156">
        <v>3</v>
      </c>
      <c r="B10" s="157" t="s">
        <v>246</v>
      </c>
      <c r="C10" s="156"/>
      <c r="D10" s="158"/>
      <c r="E10" s="158"/>
      <c r="F10" s="158"/>
      <c r="G10" s="158"/>
      <c r="H10" s="159"/>
      <c r="I10" s="160"/>
    </row>
    <row r="11" spans="1:9" ht="12.75">
      <c r="A11" s="156">
        <v>4</v>
      </c>
      <c r="B11" s="157" t="s">
        <v>247</v>
      </c>
      <c r="C11" s="156"/>
      <c r="D11" s="158"/>
      <c r="E11" s="158"/>
      <c r="F11" s="158"/>
      <c r="G11" s="158"/>
      <c r="H11" s="159"/>
      <c r="I11" s="160"/>
    </row>
    <row r="12" spans="1:9" ht="12.75">
      <c r="A12" s="156">
        <v>5</v>
      </c>
      <c r="B12" s="157" t="s">
        <v>248</v>
      </c>
      <c r="C12" s="156"/>
      <c r="D12" s="158"/>
      <c r="E12" s="161"/>
      <c r="F12" s="158"/>
      <c r="G12" s="158"/>
      <c r="H12" s="159"/>
      <c r="I12" s="160"/>
    </row>
    <row r="13" spans="1:9" ht="12.75">
      <c r="A13" s="156">
        <v>1</v>
      </c>
      <c r="B13" s="157"/>
      <c r="C13" s="156"/>
      <c r="D13" s="158"/>
      <c r="E13" s="158"/>
      <c r="F13" s="158"/>
      <c r="G13" s="158"/>
      <c r="H13" s="159"/>
      <c r="I13" s="160"/>
    </row>
    <row r="14" spans="1:9" ht="12.75">
      <c r="A14" s="156">
        <v>2</v>
      </c>
      <c r="B14" s="162"/>
      <c r="C14" s="156"/>
      <c r="D14" s="158"/>
      <c r="E14" s="158"/>
      <c r="F14" s="158"/>
      <c r="G14" s="158"/>
      <c r="H14" s="148"/>
      <c r="I14" s="148"/>
    </row>
    <row r="15" spans="1:9" ht="12.75">
      <c r="A15" s="156">
        <v>3</v>
      </c>
      <c r="B15" s="162"/>
      <c r="C15" s="156"/>
      <c r="D15" s="158"/>
      <c r="E15" s="158"/>
      <c r="F15" s="158"/>
      <c r="G15" s="158"/>
      <c r="H15" s="148"/>
      <c r="I15" s="148"/>
    </row>
    <row r="16" spans="1:9" ht="13.5" thickBot="1">
      <c r="A16" s="163">
        <v>4</v>
      </c>
      <c r="B16" s="164"/>
      <c r="C16" s="163"/>
      <c r="D16" s="165"/>
      <c r="E16" s="165"/>
      <c r="F16" s="165"/>
      <c r="G16" s="165"/>
      <c r="H16" s="148"/>
      <c r="I16" s="148"/>
    </row>
    <row r="17" spans="1:9" ht="13.5" thickBot="1">
      <c r="A17" s="166"/>
      <c r="B17" s="167" t="s">
        <v>249</v>
      </c>
      <c r="C17" s="168"/>
      <c r="D17" s="169"/>
      <c r="E17" s="169"/>
      <c r="F17" s="169"/>
      <c r="G17" s="170"/>
      <c r="I17" s="171"/>
    </row>
    <row r="20" spans="2:9" ht="15.75">
      <c r="B20" s="390" t="s">
        <v>250</v>
      </c>
      <c r="C20" s="390"/>
      <c r="D20" s="390"/>
      <c r="E20" s="390"/>
      <c r="F20" s="390"/>
      <c r="G20" s="390"/>
      <c r="I20" s="171"/>
    </row>
    <row r="22" spans="1:7" ht="12.75">
      <c r="A22" s="391" t="s">
        <v>18</v>
      </c>
      <c r="B22" s="393" t="s">
        <v>240</v>
      </c>
      <c r="C22" s="391" t="s">
        <v>241</v>
      </c>
      <c r="D22" s="154" t="s">
        <v>242</v>
      </c>
      <c r="E22" s="391" t="s">
        <v>243</v>
      </c>
      <c r="F22" s="391" t="s">
        <v>244</v>
      </c>
      <c r="G22" s="154" t="s">
        <v>242</v>
      </c>
    </row>
    <row r="23" spans="1:7" ht="12.75">
      <c r="A23" s="392"/>
      <c r="B23" s="394"/>
      <c r="C23" s="392"/>
      <c r="D23" s="155">
        <v>41275</v>
      </c>
      <c r="E23" s="392"/>
      <c r="F23" s="392"/>
      <c r="G23" s="155">
        <v>41639</v>
      </c>
    </row>
    <row r="24" spans="1:7" ht="12.75">
      <c r="A24" s="156">
        <v>1</v>
      </c>
      <c r="B24" s="157" t="s">
        <v>52</v>
      </c>
      <c r="C24" s="156"/>
      <c r="D24" s="158"/>
      <c r="E24" s="172"/>
      <c r="F24" s="158"/>
      <c r="G24" s="158"/>
    </row>
    <row r="25" spans="1:7" ht="12.75">
      <c r="A25" s="156">
        <v>2</v>
      </c>
      <c r="B25" s="157" t="s">
        <v>245</v>
      </c>
      <c r="C25" s="156"/>
      <c r="D25" s="158"/>
      <c r="E25" s="173"/>
      <c r="F25" s="158"/>
      <c r="G25" s="158"/>
    </row>
    <row r="26" spans="1:7" ht="12.75">
      <c r="A26" s="156">
        <v>3</v>
      </c>
      <c r="B26" s="157" t="s">
        <v>251</v>
      </c>
      <c r="C26" s="156"/>
      <c r="D26" s="158"/>
      <c r="E26" s="174"/>
      <c r="F26" s="158"/>
      <c r="G26" s="158"/>
    </row>
    <row r="27" spans="1:7" ht="12.75">
      <c r="A27" s="156">
        <v>4</v>
      </c>
      <c r="B27" s="157" t="s">
        <v>247</v>
      </c>
      <c r="C27" s="156"/>
      <c r="D27" s="158"/>
      <c r="E27" s="173"/>
      <c r="F27" s="158"/>
      <c r="G27" s="158"/>
    </row>
    <row r="28" spans="1:7" ht="12.75">
      <c r="A28" s="156">
        <v>5</v>
      </c>
      <c r="B28" s="157" t="s">
        <v>248</v>
      </c>
      <c r="C28" s="156"/>
      <c r="D28" s="158"/>
      <c r="E28" s="174"/>
      <c r="F28" s="158"/>
      <c r="G28" s="158"/>
    </row>
    <row r="29" spans="1:7" ht="12.75">
      <c r="A29" s="156">
        <v>1</v>
      </c>
      <c r="B29" s="157"/>
      <c r="C29" s="156"/>
      <c r="D29" s="158"/>
      <c r="E29" s="173"/>
      <c r="F29" s="158"/>
      <c r="G29" s="158"/>
    </row>
    <row r="30" spans="1:7" ht="12.75">
      <c r="A30" s="156">
        <v>2</v>
      </c>
      <c r="B30" s="162"/>
      <c r="C30" s="156"/>
      <c r="D30" s="158"/>
      <c r="E30" s="173"/>
      <c r="F30" s="158"/>
      <c r="G30" s="158"/>
    </row>
    <row r="31" spans="1:7" ht="12.75">
      <c r="A31" s="156">
        <v>3</v>
      </c>
      <c r="B31" s="162"/>
      <c r="C31" s="156"/>
      <c r="D31" s="158"/>
      <c r="E31" s="172"/>
      <c r="F31" s="158"/>
      <c r="G31" s="158"/>
    </row>
    <row r="32" spans="1:7" ht="13.5" thickBot="1">
      <c r="A32" s="163">
        <v>4</v>
      </c>
      <c r="B32" s="164"/>
      <c r="C32" s="163"/>
      <c r="D32" s="165"/>
      <c r="E32" s="165"/>
      <c r="F32" s="165"/>
      <c r="G32" s="165"/>
    </row>
    <row r="33" spans="1:10" ht="13.5" thickBot="1">
      <c r="A33" s="166"/>
      <c r="B33" s="167" t="s">
        <v>249</v>
      </c>
      <c r="C33" s="168"/>
      <c r="D33" s="169"/>
      <c r="E33" s="169"/>
      <c r="F33" s="169"/>
      <c r="G33" s="170"/>
      <c r="H33" s="175"/>
      <c r="I33" s="171"/>
      <c r="J33" s="171"/>
    </row>
    <row r="34" ht="12.75">
      <c r="G34" s="175"/>
    </row>
    <row r="36" spans="2:7" ht="15.75">
      <c r="B36" s="390" t="s">
        <v>252</v>
      </c>
      <c r="C36" s="390"/>
      <c r="D36" s="390"/>
      <c r="E36" s="390"/>
      <c r="F36" s="390"/>
      <c r="G36" s="390"/>
    </row>
    <row r="38" spans="1:7" ht="12.75">
      <c r="A38" s="391" t="s">
        <v>18</v>
      </c>
      <c r="B38" s="393" t="s">
        <v>240</v>
      </c>
      <c r="C38" s="391" t="s">
        <v>241</v>
      </c>
      <c r="D38" s="154" t="s">
        <v>242</v>
      </c>
      <c r="E38" s="391" t="s">
        <v>243</v>
      </c>
      <c r="F38" s="391" t="s">
        <v>244</v>
      </c>
      <c r="G38" s="154" t="s">
        <v>242</v>
      </c>
    </row>
    <row r="39" spans="1:7" ht="12.75">
      <c r="A39" s="392"/>
      <c r="B39" s="394"/>
      <c r="C39" s="392"/>
      <c r="D39" s="155">
        <v>41275</v>
      </c>
      <c r="E39" s="392"/>
      <c r="F39" s="392"/>
      <c r="G39" s="155">
        <v>41639</v>
      </c>
    </row>
    <row r="40" spans="1:7" ht="12.75">
      <c r="A40" s="156">
        <v>1</v>
      </c>
      <c r="B40" s="149" t="s">
        <v>52</v>
      </c>
      <c r="C40" s="156"/>
      <c r="D40" s="158"/>
      <c r="E40" s="158"/>
      <c r="F40" s="172"/>
      <c r="G40" s="158"/>
    </row>
    <row r="41" spans="1:14" ht="12.75">
      <c r="A41" s="156">
        <v>2</v>
      </c>
      <c r="B41" s="157" t="s">
        <v>245</v>
      </c>
      <c r="C41" s="156"/>
      <c r="D41" s="158"/>
      <c r="E41" s="158"/>
      <c r="F41" s="172"/>
      <c r="G41" s="158"/>
      <c r="M41" s="148"/>
      <c r="N41" s="148"/>
    </row>
    <row r="42" spans="1:14" ht="12.75">
      <c r="A42" s="156">
        <v>3</v>
      </c>
      <c r="B42" s="157" t="s">
        <v>251</v>
      </c>
      <c r="C42" s="156"/>
      <c r="D42" s="158"/>
      <c r="E42" s="158"/>
      <c r="F42" s="176"/>
      <c r="G42" s="158"/>
      <c r="M42" s="148"/>
      <c r="N42" s="148"/>
    </row>
    <row r="43" spans="1:14" ht="12.75">
      <c r="A43" s="156">
        <v>4</v>
      </c>
      <c r="B43" s="157" t="s">
        <v>247</v>
      </c>
      <c r="C43" s="156"/>
      <c r="D43" s="158"/>
      <c r="E43" s="158"/>
      <c r="F43" s="172"/>
      <c r="G43" s="158"/>
      <c r="M43" s="148"/>
      <c r="N43" s="148"/>
    </row>
    <row r="44" spans="1:14" ht="12.75">
      <c r="A44" s="156">
        <v>5</v>
      </c>
      <c r="B44" s="157" t="s">
        <v>253</v>
      </c>
      <c r="C44" s="156"/>
      <c r="D44" s="158"/>
      <c r="E44" s="161"/>
      <c r="F44" s="176"/>
      <c r="G44" s="158"/>
      <c r="M44" s="148"/>
      <c r="N44" s="148"/>
    </row>
    <row r="45" spans="1:14" ht="12.75">
      <c r="A45" s="156">
        <v>1</v>
      </c>
      <c r="B45" s="157" t="s">
        <v>254</v>
      </c>
      <c r="C45" s="156"/>
      <c r="D45" s="158"/>
      <c r="E45" s="158"/>
      <c r="F45" s="172"/>
      <c r="G45" s="158"/>
      <c r="M45" s="148"/>
      <c r="N45" s="148"/>
    </row>
    <row r="46" spans="1:14" ht="12.75">
      <c r="A46" s="156">
        <v>2</v>
      </c>
      <c r="B46" s="157"/>
      <c r="C46" s="156"/>
      <c r="D46" s="158"/>
      <c r="E46" s="158"/>
      <c r="F46" s="172"/>
      <c r="G46" s="158"/>
      <c r="M46" s="148"/>
      <c r="N46" s="148"/>
    </row>
    <row r="47" spans="1:14" ht="12.75">
      <c r="A47" s="156">
        <v>3</v>
      </c>
      <c r="B47" s="162"/>
      <c r="C47" s="156"/>
      <c r="D47" s="158"/>
      <c r="E47" s="158"/>
      <c r="F47" s="158"/>
      <c r="G47" s="158"/>
      <c r="M47" s="148"/>
      <c r="N47" s="148"/>
    </row>
    <row r="48" spans="1:14" ht="13.5" thickBot="1">
      <c r="A48" s="163">
        <v>4</v>
      </c>
      <c r="B48" s="164"/>
      <c r="C48" s="163"/>
      <c r="D48" s="165"/>
      <c r="E48" s="165"/>
      <c r="F48" s="165"/>
      <c r="G48" s="165"/>
      <c r="M48" s="148"/>
      <c r="N48" s="148"/>
    </row>
    <row r="49" spans="1:14" ht="13.5" thickBot="1">
      <c r="A49" s="166"/>
      <c r="B49" s="167" t="s">
        <v>249</v>
      </c>
      <c r="C49" s="168"/>
      <c r="D49" s="169"/>
      <c r="E49" s="169"/>
      <c r="F49" s="169"/>
      <c r="G49" s="170"/>
      <c r="I49" s="175"/>
      <c r="J49" s="171"/>
      <c r="M49" s="177"/>
      <c r="N49" s="148"/>
    </row>
    <row r="50" spans="6:10" s="148" customFormat="1" ht="12.75">
      <c r="F50" s="160"/>
      <c r="G50" s="178"/>
      <c r="J50" s="160"/>
    </row>
    <row r="51" spans="4:14" ht="12.75">
      <c r="D51" s="171"/>
      <c r="G51" s="171"/>
      <c r="I51" s="175"/>
      <c r="M51" s="148"/>
      <c r="N51" s="148"/>
    </row>
    <row r="52" spans="4:14" ht="15.75">
      <c r="D52" s="171"/>
      <c r="E52" s="363" t="s">
        <v>255</v>
      </c>
      <c r="F52" s="363"/>
      <c r="G52" s="363"/>
      <c r="I52" s="171"/>
      <c r="M52" s="148"/>
      <c r="N52" s="148"/>
    </row>
    <row r="53" spans="5:14" ht="15.75">
      <c r="E53" s="362" t="s">
        <v>228</v>
      </c>
      <c r="F53" s="362"/>
      <c r="G53" s="362"/>
      <c r="M53" s="148"/>
      <c r="N53" s="148"/>
    </row>
    <row r="54" spans="5:7" ht="12.75">
      <c r="E54" s="395"/>
      <c r="F54" s="395"/>
      <c r="G54" s="395"/>
    </row>
  </sheetData>
  <sheetProtection/>
  <mergeCells count="21">
    <mergeCell ref="E53:G53"/>
    <mergeCell ref="E54:G54"/>
    <mergeCell ref="E52:G52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55" right="0.75" top="1" bottom="0.76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M42"/>
  <sheetViews>
    <sheetView zoomScalePageLayoutView="0" workbookViewId="0" topLeftCell="B1">
      <selection activeCell="C6" sqref="C6:J31"/>
    </sheetView>
  </sheetViews>
  <sheetFormatPr defaultColWidth="9.140625" defaultRowHeight="12.75"/>
  <cols>
    <col min="1" max="1" width="2.421875" style="0" hidden="1" customWidth="1"/>
    <col min="2" max="2" width="2.421875" style="0" customWidth="1"/>
    <col min="3" max="3" width="26.8515625" style="0" customWidth="1"/>
    <col min="4" max="4" width="17.28125" style="0" customWidth="1"/>
    <col min="5" max="10" width="12.7109375" style="0" customWidth="1"/>
  </cols>
  <sheetData>
    <row r="6" spans="3:4" ht="18.75">
      <c r="C6" s="179" t="s">
        <v>398</v>
      </c>
      <c r="D6" s="179"/>
    </row>
    <row r="7" spans="1:11" ht="15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</row>
    <row r="8" spans="1:11" ht="1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ht="16.5">
      <c r="A9" s="180"/>
      <c r="B9" s="180"/>
      <c r="C9" s="181" t="s">
        <v>256</v>
      </c>
      <c r="D9" s="181"/>
      <c r="E9" s="180"/>
      <c r="F9" s="181" t="s">
        <v>257</v>
      </c>
      <c r="G9" s="181"/>
      <c r="H9" s="181"/>
      <c r="I9" s="180"/>
      <c r="J9" s="180"/>
      <c r="K9" s="180"/>
    </row>
    <row r="10" spans="1:11" ht="15.75" thickBo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11" ht="37.5">
      <c r="A11" s="180"/>
      <c r="B11" s="180"/>
      <c r="C11" s="182" t="s">
        <v>258</v>
      </c>
      <c r="D11" s="183" t="s">
        <v>259</v>
      </c>
      <c r="E11" s="184" t="s">
        <v>260</v>
      </c>
      <c r="F11" s="185" t="s">
        <v>247</v>
      </c>
      <c r="G11" s="185" t="s">
        <v>261</v>
      </c>
      <c r="H11" s="185" t="s">
        <v>262</v>
      </c>
      <c r="I11" s="186" t="s">
        <v>263</v>
      </c>
      <c r="J11" s="187" t="s">
        <v>264</v>
      </c>
      <c r="K11" s="180"/>
    </row>
    <row r="12" spans="1:11" ht="18" customHeight="1">
      <c r="A12" s="180"/>
      <c r="B12" s="180"/>
      <c r="C12" s="188" t="s">
        <v>265</v>
      </c>
      <c r="D12" s="189"/>
      <c r="E12" s="190"/>
      <c r="F12" s="190"/>
      <c r="G12" s="190"/>
      <c r="H12" s="190"/>
      <c r="I12" s="191"/>
      <c r="J12" s="192">
        <f>D12+E12+F12+G12+H12</f>
        <v>0</v>
      </c>
      <c r="K12" s="180"/>
    </row>
    <row r="13" spans="1:13" ht="18" customHeight="1">
      <c r="A13" s="180"/>
      <c r="B13" s="180"/>
      <c r="C13" s="188" t="s">
        <v>243</v>
      </c>
      <c r="D13" s="193"/>
      <c r="E13" s="190"/>
      <c r="F13" s="194"/>
      <c r="G13" s="190"/>
      <c r="H13" s="190"/>
      <c r="I13" s="190"/>
      <c r="J13" s="192">
        <f>SUM(D13:I13)</f>
        <v>0</v>
      </c>
      <c r="K13" s="180"/>
      <c r="L13" s="195"/>
      <c r="M13" s="195"/>
    </row>
    <row r="14" spans="1:13" ht="18" customHeight="1">
      <c r="A14" s="180"/>
      <c r="B14" s="180"/>
      <c r="C14" s="188" t="s">
        <v>244</v>
      </c>
      <c r="D14" s="193"/>
      <c r="E14" s="191"/>
      <c r="F14" s="190"/>
      <c r="G14" s="191"/>
      <c r="H14" s="191"/>
      <c r="I14" s="191"/>
      <c r="J14" s="192">
        <v>0</v>
      </c>
      <c r="K14" s="180"/>
      <c r="L14" s="195"/>
      <c r="M14" s="195"/>
    </row>
    <row r="15" spans="1:11" ht="18" customHeight="1">
      <c r="A15" s="180"/>
      <c r="B15" s="180"/>
      <c r="C15" s="196" t="s">
        <v>266</v>
      </c>
      <c r="D15" s="197"/>
      <c r="E15" s="191"/>
      <c r="F15" s="191"/>
      <c r="G15" s="191"/>
      <c r="H15" s="191"/>
      <c r="I15" s="191"/>
      <c r="J15" s="192">
        <v>0</v>
      </c>
      <c r="K15" s="180"/>
    </row>
    <row r="16" spans="1:11" ht="18" customHeight="1">
      <c r="A16" s="180"/>
      <c r="B16" s="180"/>
      <c r="C16" s="198" t="s">
        <v>267</v>
      </c>
      <c r="D16" s="199">
        <f>D12</f>
        <v>0</v>
      </c>
      <c r="E16" s="200">
        <f>E12+E13-E14+E15</f>
        <v>0</v>
      </c>
      <c r="F16" s="200">
        <f>F12+F13-F14+F15</f>
        <v>0</v>
      </c>
      <c r="G16" s="200">
        <v>0</v>
      </c>
      <c r="H16" s="200">
        <f>H12+H13-H14+H15</f>
        <v>0</v>
      </c>
      <c r="I16" s="200">
        <f>I12+I13-I14+I15</f>
        <v>0</v>
      </c>
      <c r="J16" s="201">
        <f>J12+J13-J14-J15</f>
        <v>0</v>
      </c>
      <c r="K16" s="180"/>
    </row>
    <row r="17" spans="1:11" ht="18" customHeight="1">
      <c r="A17" s="180"/>
      <c r="B17" s="180"/>
      <c r="C17" s="188"/>
      <c r="D17" s="193"/>
      <c r="E17" s="191"/>
      <c r="F17" s="191"/>
      <c r="G17" s="191"/>
      <c r="H17" s="191"/>
      <c r="I17" s="191"/>
      <c r="J17" s="192"/>
      <c r="K17" s="180"/>
    </row>
    <row r="18" spans="1:11" ht="18" customHeight="1">
      <c r="A18" s="180"/>
      <c r="B18" s="180"/>
      <c r="C18" s="202" t="s">
        <v>268</v>
      </c>
      <c r="D18" s="203"/>
      <c r="E18" s="200"/>
      <c r="F18" s="200"/>
      <c r="G18" s="200"/>
      <c r="H18" s="200"/>
      <c r="I18" s="200"/>
      <c r="J18" s="204"/>
      <c r="K18" s="180"/>
    </row>
    <row r="19" spans="1:11" ht="18" customHeight="1">
      <c r="A19" s="180"/>
      <c r="B19" s="180"/>
      <c r="C19" s="188" t="s">
        <v>265</v>
      </c>
      <c r="D19" s="189"/>
      <c r="E19" s="190"/>
      <c r="F19" s="194"/>
      <c r="G19" s="190"/>
      <c r="H19" s="190"/>
      <c r="I19" s="205"/>
      <c r="J19" s="206">
        <f>SUM(D19:I19)</f>
        <v>0</v>
      </c>
      <c r="K19" s="180"/>
    </row>
    <row r="20" spans="1:11" ht="18" customHeight="1">
      <c r="A20" s="180"/>
      <c r="B20" s="180"/>
      <c r="C20" s="188" t="s">
        <v>243</v>
      </c>
      <c r="D20" s="189"/>
      <c r="E20" s="191"/>
      <c r="F20" s="191"/>
      <c r="G20" s="191"/>
      <c r="H20" s="191"/>
      <c r="I20" s="191">
        <v>0</v>
      </c>
      <c r="J20" s="206">
        <f>SUM(D20:I20)</f>
        <v>0</v>
      </c>
      <c r="K20" s="180"/>
    </row>
    <row r="21" spans="1:11" ht="18" customHeight="1">
      <c r="A21" s="180"/>
      <c r="B21" s="180"/>
      <c r="C21" s="188" t="s">
        <v>244</v>
      </c>
      <c r="D21" s="193"/>
      <c r="E21" s="191"/>
      <c r="F21" s="190"/>
      <c r="G21" s="191"/>
      <c r="H21" s="191"/>
      <c r="I21" s="191"/>
      <c r="J21" s="206">
        <f>SUM(D21:I21)</f>
        <v>0</v>
      </c>
      <c r="K21" s="180"/>
    </row>
    <row r="22" spans="1:11" ht="18" customHeight="1">
      <c r="A22" s="180"/>
      <c r="B22" s="180"/>
      <c r="C22" s="196" t="s">
        <v>266</v>
      </c>
      <c r="D22" s="197"/>
      <c r="E22" s="191"/>
      <c r="F22" s="191"/>
      <c r="G22" s="191"/>
      <c r="H22" s="191"/>
      <c r="I22" s="191">
        <v>0</v>
      </c>
      <c r="J22" s="206">
        <f>SUM(D22:I22)</f>
        <v>0</v>
      </c>
      <c r="K22" s="180"/>
    </row>
    <row r="23" spans="1:11" ht="18" customHeight="1">
      <c r="A23" s="180"/>
      <c r="B23" s="180"/>
      <c r="C23" s="198" t="s">
        <v>267</v>
      </c>
      <c r="D23" s="199">
        <f>D19+D20</f>
        <v>0</v>
      </c>
      <c r="E23" s="200">
        <f>E19+E20-E21+E22</f>
        <v>0</v>
      </c>
      <c r="F23" s="200">
        <f>F19+F20-F21+F22</f>
        <v>0</v>
      </c>
      <c r="G23" s="200">
        <f>G19+G20-G21+G22</f>
        <v>0</v>
      </c>
      <c r="H23" s="200">
        <f>H19+H20-H21+H22</f>
        <v>0</v>
      </c>
      <c r="I23" s="200">
        <f>I16-I20</f>
        <v>0</v>
      </c>
      <c r="J23" s="204">
        <f>J19+J20-J21+J22</f>
        <v>0</v>
      </c>
      <c r="K23" s="180"/>
    </row>
    <row r="24" spans="1:11" ht="18" customHeight="1">
      <c r="A24" s="180"/>
      <c r="B24" s="180"/>
      <c r="C24" s="188"/>
      <c r="D24" s="193"/>
      <c r="E24" s="191"/>
      <c r="F24" s="191"/>
      <c r="G24" s="191"/>
      <c r="H24" s="191"/>
      <c r="I24" s="191"/>
      <c r="J24" s="206"/>
      <c r="K24" s="180"/>
    </row>
    <row r="25" spans="1:11" ht="18" customHeight="1">
      <c r="A25" s="180"/>
      <c r="B25" s="180"/>
      <c r="C25" s="202" t="s">
        <v>269</v>
      </c>
      <c r="D25" s="207">
        <f aca="true" t="shared" si="0" ref="D25:J25">D12-D19</f>
        <v>0</v>
      </c>
      <c r="E25" s="207">
        <f t="shared" si="0"/>
        <v>0</v>
      </c>
      <c r="F25" s="207">
        <f t="shared" si="0"/>
        <v>0</v>
      </c>
      <c r="G25" s="207">
        <f t="shared" si="0"/>
        <v>0</v>
      </c>
      <c r="H25" s="207">
        <f t="shared" si="0"/>
        <v>0</v>
      </c>
      <c r="I25" s="207">
        <f t="shared" si="0"/>
        <v>0</v>
      </c>
      <c r="J25" s="208">
        <f t="shared" si="0"/>
        <v>0</v>
      </c>
      <c r="K25" s="180"/>
    </row>
    <row r="26" spans="1:11" ht="18" customHeight="1" thickBot="1">
      <c r="A26" s="180"/>
      <c r="B26" s="180"/>
      <c r="C26" s="209" t="s">
        <v>270</v>
      </c>
      <c r="D26" s="210">
        <f aca="true" t="shared" si="1" ref="D26:J26">D16-D23</f>
        <v>0</v>
      </c>
      <c r="E26" s="210">
        <f t="shared" si="1"/>
        <v>0</v>
      </c>
      <c r="F26" s="210">
        <f t="shared" si="1"/>
        <v>0</v>
      </c>
      <c r="G26" s="210">
        <f t="shared" si="1"/>
        <v>0</v>
      </c>
      <c r="H26" s="210">
        <f t="shared" si="1"/>
        <v>0</v>
      </c>
      <c r="I26" s="210">
        <f t="shared" si="1"/>
        <v>0</v>
      </c>
      <c r="J26" s="211">
        <f t="shared" si="1"/>
        <v>0</v>
      </c>
      <c r="K26" s="180"/>
    </row>
    <row r="27" spans="1:11" ht="1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8" spans="1:11" ht="15">
      <c r="A28" s="180"/>
      <c r="B28" s="180"/>
      <c r="C28" s="180"/>
      <c r="D28" s="180"/>
      <c r="E28" s="180"/>
      <c r="F28" s="212"/>
      <c r="G28" s="180"/>
      <c r="H28" s="180"/>
      <c r="I28" s="180"/>
      <c r="J28" s="212"/>
      <c r="K28" s="180"/>
    </row>
    <row r="29" spans="1:11" ht="15">
      <c r="A29" s="180"/>
      <c r="B29" s="180"/>
      <c r="C29" s="180"/>
      <c r="D29" s="180"/>
      <c r="E29" s="180"/>
      <c r="F29" s="180"/>
      <c r="G29" s="180"/>
      <c r="I29" s="180"/>
      <c r="J29" s="180"/>
      <c r="K29" s="180"/>
    </row>
    <row r="30" spans="1:11" ht="15.75">
      <c r="A30" s="180"/>
      <c r="B30" s="180"/>
      <c r="C30" s="180"/>
      <c r="D30" s="180"/>
      <c r="E30" s="180"/>
      <c r="F30" s="180"/>
      <c r="G30" s="363" t="s">
        <v>255</v>
      </c>
      <c r="H30" s="363"/>
      <c r="I30" s="363"/>
      <c r="J30" s="212"/>
      <c r="K30" s="180"/>
    </row>
    <row r="31" spans="1:11" ht="18.75" customHeight="1">
      <c r="A31" s="180"/>
      <c r="B31" s="180"/>
      <c r="C31" s="180"/>
      <c r="D31" s="180"/>
      <c r="E31" s="180"/>
      <c r="F31" s="180"/>
      <c r="G31" s="362" t="s">
        <v>228</v>
      </c>
      <c r="H31" s="362"/>
      <c r="I31" s="362"/>
      <c r="J31" s="180"/>
      <c r="K31" s="180"/>
    </row>
    <row r="32" spans="1:11" ht="15">
      <c r="A32" s="180"/>
      <c r="B32" s="180"/>
      <c r="C32" s="180"/>
      <c r="D32" s="180"/>
      <c r="E32" s="180"/>
      <c r="F32" s="180"/>
      <c r="H32" s="213"/>
      <c r="J32" s="212"/>
      <c r="K32" s="180"/>
    </row>
    <row r="33" ht="12.75">
      <c r="F33" s="214"/>
    </row>
    <row r="41" spans="3:7" ht="12.75">
      <c r="C41" s="113"/>
      <c r="D41" s="114"/>
      <c r="E41" s="114"/>
      <c r="F41" s="114"/>
      <c r="G41" s="114"/>
    </row>
    <row r="42" spans="3:7" ht="12.75">
      <c r="C42" s="114"/>
      <c r="D42" s="215"/>
      <c r="E42" s="215"/>
      <c r="F42" s="215"/>
      <c r="G42" s="215"/>
    </row>
  </sheetData>
  <sheetProtection/>
  <mergeCells count="2">
    <mergeCell ref="G30:I30"/>
    <mergeCell ref="G31:I31"/>
  </mergeCells>
  <printOptions/>
  <pageMargins left="0.2" right="0.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Qoshja</dc:creator>
  <cp:keywords/>
  <dc:description/>
  <cp:lastModifiedBy>renato.qoshja</cp:lastModifiedBy>
  <cp:lastPrinted>2014-03-31T07:17:13Z</cp:lastPrinted>
  <dcterms:created xsi:type="dcterms:W3CDTF">1996-10-14T23:33:28Z</dcterms:created>
  <dcterms:modified xsi:type="dcterms:W3CDTF">2014-07-17T13:33:00Z</dcterms:modified>
  <cp:category/>
  <cp:version/>
  <cp:contentType/>
  <cp:contentStatus/>
</cp:coreProperties>
</file>